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下水道課共通\000個人フォルダ\黒田\018下水道課：下水道データ\022その他\022-01下水道事業の概要\令和６年度葉山町公共下水道事業の概要\原稿\"/>
    </mc:Choice>
  </mc:AlternateContent>
  <xr:revisionPtr revIDLastSave="0" documentId="13_ncr:1_{CDA525D3-F79A-4534-96AE-07EA5D0113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普及率" sheetId="7" r:id="rId1"/>
  </sheets>
  <definedNames>
    <definedName name="_xlnm.Print_Area" localSheetId="0">普及率!$A$119:$J$211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8" i="7" l="1"/>
  <c r="Q148" i="7"/>
  <c r="O148" i="7"/>
  <c r="L172" i="7"/>
  <c r="Q147" i="7" s="1"/>
  <c r="K172" i="7"/>
  <c r="J172" i="7"/>
  <c r="I172" i="7"/>
  <c r="H172" i="7"/>
  <c r="G172" i="7"/>
  <c r="F172" i="7"/>
  <c r="E172" i="7"/>
  <c r="D172" i="7"/>
  <c r="C172" i="7"/>
  <c r="C124" i="7"/>
  <c r="B172" i="7"/>
  <c r="S147" i="7"/>
  <c r="O147" i="7"/>
  <c r="N147" i="7"/>
  <c r="N148" i="7"/>
  <c r="L174" i="7"/>
  <c r="K174" i="7"/>
  <c r="J174" i="7"/>
  <c r="I174" i="7"/>
  <c r="H174" i="7"/>
  <c r="G174" i="7"/>
  <c r="F174" i="7"/>
  <c r="E174" i="7"/>
  <c r="D174" i="7"/>
  <c r="C174" i="7"/>
  <c r="B174" i="7"/>
  <c r="L115" i="7"/>
  <c r="M115" i="7" s="1"/>
  <c r="K115" i="7"/>
  <c r="I170" i="7"/>
  <c r="H170" i="7"/>
  <c r="N146" i="7" s="1"/>
  <c r="G170" i="7"/>
  <c r="F170" i="7"/>
  <c r="E170" i="7"/>
  <c r="D170" i="7"/>
  <c r="C170" i="7"/>
  <c r="B170" i="7"/>
  <c r="L113" i="7"/>
  <c r="M113" i="7" s="1"/>
  <c r="K113" i="7"/>
  <c r="H168" i="7"/>
  <c r="N145" i="7" s="1"/>
  <c r="G168" i="7"/>
  <c r="F168" i="7"/>
  <c r="E168" i="7"/>
  <c r="D168" i="7"/>
  <c r="C168" i="7"/>
  <c r="B168" i="7"/>
  <c r="K111" i="7" l="1"/>
  <c r="L111" i="7"/>
  <c r="K170" i="7" l="1"/>
  <c r="O146" i="7" s="1"/>
  <c r="J170" i="7"/>
  <c r="S146" i="7" s="1"/>
  <c r="M111" i="7"/>
  <c r="J109" i="7"/>
  <c r="I168" i="7" l="1"/>
  <c r="L109" i="7"/>
  <c r="L170" i="7"/>
  <c r="Q146" i="7" s="1"/>
  <c r="K107" i="7"/>
  <c r="K109" i="7"/>
  <c r="J168" i="7" s="1"/>
  <c r="S145" i="7" s="1"/>
  <c r="D164" i="7" l="1"/>
  <c r="D166" i="7"/>
  <c r="G164" i="7"/>
  <c r="G166" i="7"/>
  <c r="C166" i="7"/>
  <c r="E166" i="7"/>
  <c r="F166" i="7"/>
  <c r="H166" i="7"/>
  <c r="N144" i="7" s="1"/>
  <c r="I166" i="7"/>
  <c r="J166" i="7"/>
  <c r="S144" i="7" s="1"/>
  <c r="C164" i="7"/>
  <c r="E164" i="7"/>
  <c r="F164" i="7"/>
  <c r="H164" i="7"/>
  <c r="N143" i="7" s="1"/>
  <c r="I164" i="7"/>
  <c r="J164" i="7"/>
  <c r="S143" i="7" s="1"/>
  <c r="B164" i="7"/>
  <c r="B166" i="7"/>
  <c r="L107" i="7"/>
  <c r="M107" i="7"/>
  <c r="L166" i="7" s="1"/>
  <c r="Q144" i="7" s="1"/>
  <c r="K164" i="7"/>
  <c r="O143" i="7" s="1"/>
  <c r="L105" i="7"/>
  <c r="M105" i="7" s="1"/>
  <c r="L164" i="7" s="1"/>
  <c r="Q143" i="7" s="1"/>
  <c r="G162" i="7"/>
  <c r="B162" i="7"/>
  <c r="C162" i="7"/>
  <c r="D162" i="7"/>
  <c r="D160" i="7"/>
  <c r="E162" i="7"/>
  <c r="F162" i="7"/>
  <c r="H162" i="7"/>
  <c r="N142" i="7" s="1"/>
  <c r="I162" i="7"/>
  <c r="J162" i="7"/>
  <c r="S142" i="7" s="1"/>
  <c r="K162" i="7"/>
  <c r="O142" i="7" s="1"/>
  <c r="L162" i="7"/>
  <c r="Q142" i="7"/>
  <c r="L160" i="7"/>
  <c r="Q141" i="7" s="1"/>
  <c r="K160" i="7"/>
  <c r="O141" i="7" s="1"/>
  <c r="J160" i="7"/>
  <c r="S141" i="7" s="1"/>
  <c r="I160" i="7"/>
  <c r="H160" i="7"/>
  <c r="N141" i="7" s="1"/>
  <c r="G160" i="7"/>
  <c r="F160" i="7"/>
  <c r="E160" i="7"/>
  <c r="C160" i="7"/>
  <c r="B160" i="7"/>
  <c r="B158" i="7"/>
  <c r="C158" i="7"/>
  <c r="D158" i="7"/>
  <c r="E158" i="7"/>
  <c r="F158" i="7"/>
  <c r="G158" i="7"/>
  <c r="H158" i="7"/>
  <c r="N140" i="7" s="1"/>
  <c r="I158" i="7"/>
  <c r="J158" i="7"/>
  <c r="S140" i="7" s="1"/>
  <c r="K158" i="7"/>
  <c r="O140" i="7" s="1"/>
  <c r="L158" i="7"/>
  <c r="Q140" i="7" s="1"/>
  <c r="B156" i="7"/>
  <c r="C156" i="7"/>
  <c r="D156" i="7"/>
  <c r="E156" i="7"/>
  <c r="F156" i="7"/>
  <c r="G156" i="7"/>
  <c r="H156" i="7"/>
  <c r="N139" i="7" s="1"/>
  <c r="I156" i="7"/>
  <c r="J156" i="7"/>
  <c r="S139" i="7" s="1"/>
  <c r="K156" i="7"/>
  <c r="O139" i="7" s="1"/>
  <c r="L156" i="7"/>
  <c r="Q139" i="7" s="1"/>
  <c r="S129" i="7"/>
  <c r="L154" i="7"/>
  <c r="Q138" i="7" s="1"/>
  <c r="K154" i="7"/>
  <c r="O138" i="7" s="1"/>
  <c r="J154" i="7"/>
  <c r="S138" i="7" s="1"/>
  <c r="I154" i="7"/>
  <c r="H154" i="7"/>
  <c r="N138" i="7" s="1"/>
  <c r="G154" i="7"/>
  <c r="F154" i="7"/>
  <c r="E154" i="7"/>
  <c r="D154" i="7"/>
  <c r="C154" i="7"/>
  <c r="B154" i="7"/>
  <c r="L152" i="7"/>
  <c r="Q137" i="7" s="1"/>
  <c r="K152" i="7"/>
  <c r="O137" i="7" s="1"/>
  <c r="J152" i="7"/>
  <c r="S137" i="7" s="1"/>
  <c r="I152" i="7"/>
  <c r="H152" i="7"/>
  <c r="N137" i="7" s="1"/>
  <c r="G152" i="7"/>
  <c r="F152" i="7"/>
  <c r="E152" i="7"/>
  <c r="D152" i="7"/>
  <c r="C152" i="7"/>
  <c r="B152" i="7"/>
  <c r="L150" i="7"/>
  <c r="Q136" i="7" s="1"/>
  <c r="J150" i="7"/>
  <c r="S136" i="7" s="1"/>
  <c r="D150" i="7"/>
  <c r="L148" i="7"/>
  <c r="Q135" i="7" s="1"/>
  <c r="K148" i="7"/>
  <c r="O135" i="7" s="1"/>
  <c r="J148" i="7"/>
  <c r="S135" i="7" s="1"/>
  <c r="I148" i="7"/>
  <c r="H148" i="7"/>
  <c r="N135" i="7" s="1"/>
  <c r="G148" i="7"/>
  <c r="F148" i="7"/>
  <c r="E148" i="7"/>
  <c r="D148" i="7"/>
  <c r="C148" i="7"/>
  <c r="B148" i="7"/>
  <c r="L146" i="7"/>
  <c r="Q134" i="7" s="1"/>
  <c r="K146" i="7"/>
  <c r="O134" i="7" s="1"/>
  <c r="J146" i="7"/>
  <c r="S134" i="7" s="1"/>
  <c r="I146" i="7"/>
  <c r="H146" i="7"/>
  <c r="N134" i="7" s="1"/>
  <c r="G146" i="7"/>
  <c r="F146" i="7"/>
  <c r="E146" i="7"/>
  <c r="D146" i="7"/>
  <c r="C146" i="7"/>
  <c r="B146" i="7"/>
  <c r="L144" i="7"/>
  <c r="Q133" i="7" s="1"/>
  <c r="K144" i="7"/>
  <c r="O133" i="7" s="1"/>
  <c r="J144" i="7"/>
  <c r="S133" i="7" s="1"/>
  <c r="I144" i="7"/>
  <c r="H144" i="7"/>
  <c r="N133" i="7" s="1"/>
  <c r="G144" i="7"/>
  <c r="F144" i="7"/>
  <c r="E144" i="7"/>
  <c r="D144" i="7"/>
  <c r="C144" i="7"/>
  <c r="B144" i="7"/>
  <c r="L142" i="7"/>
  <c r="Q132" i="7" s="1"/>
  <c r="K142" i="7"/>
  <c r="O132" i="7" s="1"/>
  <c r="J142" i="7"/>
  <c r="S132" i="7" s="1"/>
  <c r="I142" i="7"/>
  <c r="H142" i="7"/>
  <c r="N132" i="7" s="1"/>
  <c r="G142" i="7"/>
  <c r="F142" i="7"/>
  <c r="E142" i="7"/>
  <c r="D142" i="7"/>
  <c r="C142" i="7"/>
  <c r="B142" i="7"/>
  <c r="K138" i="7"/>
  <c r="O130" i="7" s="1"/>
  <c r="F138" i="7"/>
  <c r="K134" i="7"/>
  <c r="O128" i="7" s="1"/>
  <c r="H134" i="7"/>
  <c r="N128" i="7" s="1"/>
  <c r="F134" i="7"/>
  <c r="H132" i="7"/>
  <c r="N127" i="7" s="1"/>
  <c r="K130" i="7"/>
  <c r="O126" i="7" s="1"/>
  <c r="Q129" i="7"/>
  <c r="O129" i="7"/>
  <c r="N129" i="7"/>
  <c r="K128" i="7"/>
  <c r="O125" i="7" s="1"/>
  <c r="H128" i="7"/>
  <c r="N125" i="7" s="1"/>
  <c r="F128" i="7"/>
  <c r="K126" i="7"/>
  <c r="O124" i="7" s="1"/>
  <c r="L91" i="7"/>
  <c r="K150" i="7" s="1"/>
  <c r="O136" i="7" s="1"/>
  <c r="J91" i="7"/>
  <c r="I150" i="7" s="1"/>
  <c r="I91" i="7"/>
  <c r="H150" i="7" s="1"/>
  <c r="N136" i="7" s="1"/>
  <c r="H91" i="7"/>
  <c r="G150" i="7" s="1"/>
  <c r="G91" i="7"/>
  <c r="F150" i="7" s="1"/>
  <c r="F91" i="7"/>
  <c r="E150" i="7" s="1"/>
  <c r="D91" i="7"/>
  <c r="C150" i="7" s="1"/>
  <c r="C91" i="7"/>
  <c r="B150" i="7" s="1"/>
  <c r="J56" i="7"/>
  <c r="I140" i="7" s="1"/>
  <c r="I56" i="7"/>
  <c r="H140" i="7" s="1"/>
  <c r="N131" i="7" s="1"/>
  <c r="H56" i="7"/>
  <c r="G140" i="7" s="1"/>
  <c r="G56" i="7"/>
  <c r="F140" i="7" s="1"/>
  <c r="F56" i="7"/>
  <c r="E140" i="7" s="1"/>
  <c r="E56" i="7"/>
  <c r="D140" i="7" s="1"/>
  <c r="D56" i="7"/>
  <c r="C140" i="7" s="1"/>
  <c r="C56" i="7"/>
  <c r="B140" i="7" s="1"/>
  <c r="L53" i="7"/>
  <c r="L56" i="7" s="1"/>
  <c r="K53" i="7"/>
  <c r="M52" i="7"/>
  <c r="K52" i="7"/>
  <c r="M51" i="7"/>
  <c r="K51" i="7"/>
  <c r="M50" i="7"/>
  <c r="K50" i="7"/>
  <c r="J49" i="7"/>
  <c r="I138" i="7" s="1"/>
  <c r="H49" i="7"/>
  <c r="G138" i="7" s="1"/>
  <c r="F49" i="7"/>
  <c r="E138" i="7" s="1"/>
  <c r="E49" i="7"/>
  <c r="D138" i="7" s="1"/>
  <c r="D49" i="7"/>
  <c r="C138" i="7" s="1"/>
  <c r="C49" i="7"/>
  <c r="B138" i="7" s="1"/>
  <c r="L46" i="7"/>
  <c r="I46" i="7"/>
  <c r="G46" i="7"/>
  <c r="L45" i="7"/>
  <c r="I45" i="7"/>
  <c r="K45" i="7" s="1"/>
  <c r="G45" i="7"/>
  <c r="L44" i="7"/>
  <c r="I44" i="7"/>
  <c r="K44" i="7" s="1"/>
  <c r="G44" i="7"/>
  <c r="L43" i="7"/>
  <c r="I43" i="7"/>
  <c r="K43" i="7" s="1"/>
  <c r="G43" i="7"/>
  <c r="J42" i="7"/>
  <c r="H42" i="7"/>
  <c r="F42" i="7"/>
  <c r="E42" i="7"/>
  <c r="D42" i="7"/>
  <c r="C42" i="7"/>
  <c r="G39" i="7"/>
  <c r="L38" i="7"/>
  <c r="I38" i="7"/>
  <c r="K38" i="7" s="1"/>
  <c r="G38" i="7"/>
  <c r="L37" i="7"/>
  <c r="I37" i="7"/>
  <c r="K37" i="7" s="1"/>
  <c r="G37" i="7"/>
  <c r="L36" i="7"/>
  <c r="I36" i="7"/>
  <c r="K36" i="7" s="1"/>
  <c r="G36" i="7"/>
  <c r="M35" i="7"/>
  <c r="L134" i="7" s="1"/>
  <c r="Q128" i="7" s="1"/>
  <c r="J35" i="7"/>
  <c r="I134" i="7" s="1"/>
  <c r="H35" i="7"/>
  <c r="G134" i="7" s="1"/>
  <c r="F35" i="7"/>
  <c r="E134" i="7" s="1"/>
  <c r="E35" i="7"/>
  <c r="D134" i="7" s="1"/>
  <c r="D35" i="7"/>
  <c r="C134" i="7" s="1"/>
  <c r="C35" i="7"/>
  <c r="K35" i="7" s="1"/>
  <c r="J134" i="7" s="1"/>
  <c r="S128" i="7" s="1"/>
  <c r="L33" i="7"/>
  <c r="I33" i="7"/>
  <c r="K33" i="7" s="1"/>
  <c r="G33" i="7"/>
  <c r="L32" i="7"/>
  <c r="I32" i="7"/>
  <c r="K32" i="7" s="1"/>
  <c r="G32" i="7"/>
  <c r="L31" i="7"/>
  <c r="I31" i="7"/>
  <c r="K31" i="7" s="1"/>
  <c r="G31" i="7"/>
  <c r="J30" i="7"/>
  <c r="I132" i="7" s="1"/>
  <c r="H30" i="7"/>
  <c r="G132" i="7" s="1"/>
  <c r="F30" i="7"/>
  <c r="E132" i="7" s="1"/>
  <c r="E30" i="7"/>
  <c r="D132" i="7" s="1"/>
  <c r="D30" i="7"/>
  <c r="C132" i="7" s="1"/>
  <c r="C30" i="7"/>
  <c r="B132" i="7" s="1"/>
  <c r="L28" i="7"/>
  <c r="I28" i="7"/>
  <c r="K28" i="7" s="1"/>
  <c r="G28" i="7"/>
  <c r="L27" i="7"/>
  <c r="I27" i="7"/>
  <c r="K27" i="7" s="1"/>
  <c r="G27" i="7"/>
  <c r="L26" i="7"/>
  <c r="I26" i="7"/>
  <c r="K26" i="7" s="1"/>
  <c r="G26" i="7"/>
  <c r="J25" i="7"/>
  <c r="I130" i="7" s="1"/>
  <c r="H25" i="7"/>
  <c r="G130" i="7" s="1"/>
  <c r="F25" i="7"/>
  <c r="E130" i="7" s="1"/>
  <c r="E25" i="7"/>
  <c r="D130" i="7" s="1"/>
  <c r="D25" i="7"/>
  <c r="C130" i="7" s="1"/>
  <c r="C25" i="7"/>
  <c r="B130" i="7" s="1"/>
  <c r="L23" i="7"/>
  <c r="I23" i="7"/>
  <c r="K23" i="7" s="1"/>
  <c r="G23" i="7"/>
  <c r="L22" i="7"/>
  <c r="I22" i="7"/>
  <c r="K22" i="7" s="1"/>
  <c r="G22" i="7"/>
  <c r="L21" i="7"/>
  <c r="I21" i="7"/>
  <c r="K21" i="7" s="1"/>
  <c r="G21" i="7"/>
  <c r="M20" i="7"/>
  <c r="L128" i="7" s="1"/>
  <c r="Q125" i="7" s="1"/>
  <c r="J20" i="7"/>
  <c r="I128" i="7" s="1"/>
  <c r="H20" i="7"/>
  <c r="G128" i="7" s="1"/>
  <c r="F20" i="7"/>
  <c r="E128" i="7" s="1"/>
  <c r="E20" i="7"/>
  <c r="D128" i="7" s="1"/>
  <c r="D20" i="7"/>
  <c r="C128" i="7" s="1"/>
  <c r="C20" i="7"/>
  <c r="K20" i="7" s="1"/>
  <c r="J128" i="7" s="1"/>
  <c r="S125" i="7" s="1"/>
  <c r="L18" i="7"/>
  <c r="I18" i="7"/>
  <c r="K18" i="7" s="1"/>
  <c r="G18" i="7"/>
  <c r="L17" i="7"/>
  <c r="I17" i="7"/>
  <c r="K17" i="7" s="1"/>
  <c r="G17" i="7"/>
  <c r="L16" i="7"/>
  <c r="I16" i="7"/>
  <c r="K16" i="7" s="1"/>
  <c r="G16" i="7"/>
  <c r="J15" i="7"/>
  <c r="I126" i="7" s="1"/>
  <c r="H15" i="7"/>
  <c r="G126" i="7" s="1"/>
  <c r="F15" i="7"/>
  <c r="E126" i="7" s="1"/>
  <c r="E15" i="7"/>
  <c r="D126" i="7" s="1"/>
  <c r="D15" i="7"/>
  <c r="C126" i="7" s="1"/>
  <c r="C15" i="7"/>
  <c r="B126" i="7" s="1"/>
  <c r="L13" i="7"/>
  <c r="I13" i="7"/>
  <c r="K13" i="7" s="1"/>
  <c r="G13" i="7"/>
  <c r="L12" i="7"/>
  <c r="I12" i="7"/>
  <c r="K12" i="7" s="1"/>
  <c r="G12" i="7"/>
  <c r="L11" i="7"/>
  <c r="I11" i="7"/>
  <c r="K11" i="7" s="1"/>
  <c r="G11" i="7"/>
  <c r="J10" i="7"/>
  <c r="I124" i="7" s="1"/>
  <c r="H10" i="7"/>
  <c r="G124" i="7" s="1"/>
  <c r="F10" i="7"/>
  <c r="E124" i="7" s="1"/>
  <c r="E10" i="7"/>
  <c r="D124" i="7" s="1"/>
  <c r="D10" i="7"/>
  <c r="C10" i="7"/>
  <c r="B124" i="7" s="1"/>
  <c r="L8" i="7"/>
  <c r="I8" i="7"/>
  <c r="K8" i="7" s="1"/>
  <c r="G8" i="7"/>
  <c r="L7" i="7"/>
  <c r="I7" i="7"/>
  <c r="K7" i="7" s="1"/>
  <c r="G7" i="7"/>
  <c r="L6" i="7"/>
  <c r="I6" i="7"/>
  <c r="K6" i="7" s="1"/>
  <c r="G6" i="7"/>
  <c r="M53" i="7" l="1"/>
  <c r="M6" i="7"/>
  <c r="B134" i="7"/>
  <c r="G10" i="7"/>
  <c r="F124" i="7" s="1"/>
  <c r="I49" i="7"/>
  <c r="K49" i="7" s="1"/>
  <c r="J138" i="7" s="1"/>
  <c r="S130" i="7" s="1"/>
  <c r="M43" i="7"/>
  <c r="K56" i="7"/>
  <c r="J140" i="7" s="1"/>
  <c r="S131" i="7" s="1"/>
  <c r="M8" i="7"/>
  <c r="M44" i="7"/>
  <c r="G42" i="7"/>
  <c r="L42" i="7"/>
  <c r="M11" i="7"/>
  <c r="M17" i="7"/>
  <c r="M21" i="7"/>
  <c r="L30" i="7"/>
  <c r="K132" i="7" s="1"/>
  <c r="O127" i="7" s="1"/>
  <c r="I42" i="7"/>
  <c r="K42" i="7" s="1"/>
  <c r="I10" i="7"/>
  <c r="H124" i="7" s="1"/>
  <c r="N123" i="7" s="1"/>
  <c r="M45" i="7"/>
  <c r="M27" i="7"/>
  <c r="M38" i="7"/>
  <c r="G25" i="7"/>
  <c r="F130" i="7" s="1"/>
  <c r="M22" i="7"/>
  <c r="L10" i="7"/>
  <c r="K124" i="7" s="1"/>
  <c r="O123" i="7" s="1"/>
  <c r="K46" i="7"/>
  <c r="M7" i="7"/>
  <c r="M32" i="7"/>
  <c r="G15" i="7"/>
  <c r="F126" i="7" s="1"/>
  <c r="G30" i="7"/>
  <c r="F132" i="7" s="1"/>
  <c r="M36" i="7"/>
  <c r="M46" i="7"/>
  <c r="I15" i="7"/>
  <c r="K15" i="7" s="1"/>
  <c r="J126" i="7" s="1"/>
  <c r="S124" i="7" s="1"/>
  <c r="M12" i="7"/>
  <c r="M16" i="7"/>
  <c r="M26" i="7"/>
  <c r="M31" i="7"/>
  <c r="K166" i="7"/>
  <c r="O144" i="7" s="1"/>
  <c r="M109" i="7"/>
  <c r="L168" i="7" s="1"/>
  <c r="Q145" i="7" s="1"/>
  <c r="K168" i="7"/>
  <c r="O145" i="7" s="1"/>
  <c r="K140" i="7"/>
  <c r="O131" i="7" s="1"/>
  <c r="M56" i="7"/>
  <c r="L140" i="7" s="1"/>
  <c r="Q131" i="7" s="1"/>
  <c r="M37" i="7"/>
  <c r="I25" i="7"/>
  <c r="B128" i="7"/>
  <c r="K30" i="7"/>
  <c r="J132" i="7" s="1"/>
  <c r="S127" i="7" s="1"/>
  <c r="H138" i="7" l="1"/>
  <c r="N130" i="7" s="1"/>
  <c r="M49" i="7"/>
  <c r="L138" i="7" s="1"/>
  <c r="Q130" i="7" s="1"/>
  <c r="M30" i="7"/>
  <c r="L132" i="7" s="1"/>
  <c r="Q127" i="7" s="1"/>
  <c r="M10" i="7"/>
  <c r="L124" i="7" s="1"/>
  <c r="Q123" i="7" s="1"/>
  <c r="K10" i="7"/>
  <c r="J124" i="7" s="1"/>
  <c r="S123" i="7" s="1"/>
  <c r="M42" i="7"/>
  <c r="H126" i="7"/>
  <c r="N124" i="7" s="1"/>
  <c r="M15" i="7"/>
  <c r="L126" i="7" s="1"/>
  <c r="Q124" i="7" s="1"/>
  <c r="H130" i="7"/>
  <c r="N126" i="7" s="1"/>
  <c r="K25" i="7"/>
  <c r="J130" i="7" s="1"/>
  <c r="S126" i="7" s="1"/>
  <c r="M25" i="7"/>
  <c r="L130" i="7" s="1"/>
  <c r="Q12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hayama</author>
  </authors>
  <commentList>
    <comment ref="N18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グラフを直す方法
表をクリックして右上のセルを広げればＯＫ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<sst xmlns="http://schemas.openxmlformats.org/spreadsheetml/2006/main" count="299" uniqueCount="114">
  <si>
    <t>処理区域</t>
    <rPh sb="0" eb="2">
      <t>ショリ</t>
    </rPh>
    <phoneticPr fontId="2"/>
  </si>
  <si>
    <t>整備区域</t>
    <rPh sb="0" eb="2">
      <t>セイビ</t>
    </rPh>
    <rPh sb="2" eb="4">
      <t>クイキ</t>
    </rPh>
    <phoneticPr fontId="2"/>
  </si>
  <si>
    <t>人口</t>
    <rPh sb="0" eb="2">
      <t>ジンコウ</t>
    </rPh>
    <phoneticPr fontId="2"/>
  </si>
  <si>
    <t>面積</t>
    <rPh sb="0" eb="2">
      <t>メンセキ</t>
    </rPh>
    <phoneticPr fontId="2"/>
  </si>
  <si>
    <t>水洗化</t>
    <rPh sb="0" eb="3">
      <t>スイセンカ</t>
    </rPh>
    <phoneticPr fontId="2"/>
  </si>
  <si>
    <t>水洗化率</t>
    <rPh sb="0" eb="3">
      <t>スイセンカ</t>
    </rPh>
    <rPh sb="3" eb="4">
      <t>リツ</t>
    </rPh>
    <phoneticPr fontId="2"/>
  </si>
  <si>
    <t>長柄</t>
    <rPh sb="0" eb="2">
      <t>ナガエ</t>
    </rPh>
    <phoneticPr fontId="2"/>
  </si>
  <si>
    <t>堀内</t>
    <rPh sb="0" eb="2">
      <t>ホリウチ</t>
    </rPh>
    <phoneticPr fontId="2"/>
  </si>
  <si>
    <t>一色</t>
    <rPh sb="0" eb="2">
      <t>イッシキ</t>
    </rPh>
    <phoneticPr fontId="2"/>
  </si>
  <si>
    <t>計</t>
    <rPh sb="0" eb="1">
      <t>ケイ</t>
    </rPh>
    <phoneticPr fontId="2"/>
  </si>
  <si>
    <t>接続件数</t>
    <rPh sb="0" eb="2">
      <t>セツゾク</t>
    </rPh>
    <rPh sb="2" eb="4">
      <t>ケンスウ</t>
    </rPh>
    <phoneticPr fontId="2"/>
  </si>
  <si>
    <t>市街地</t>
    <rPh sb="0" eb="3">
      <t>シガイチ</t>
    </rPh>
    <phoneticPr fontId="2"/>
  </si>
  <si>
    <t>年度末</t>
    <rPh sb="0" eb="3">
      <t>ネンドマツ</t>
    </rPh>
    <phoneticPr fontId="2"/>
  </si>
  <si>
    <t>現在</t>
    <rPh sb="0" eb="2">
      <t>ゲンザイ</t>
    </rPh>
    <phoneticPr fontId="2"/>
  </si>
  <si>
    <t>大字</t>
    <rPh sb="0" eb="2">
      <t>オオアザ</t>
    </rPh>
    <phoneticPr fontId="2"/>
  </si>
  <si>
    <t>普及率</t>
    <rPh sb="0" eb="2">
      <t>フキュウ</t>
    </rPh>
    <rPh sb="2" eb="3">
      <t>リツ</t>
    </rPh>
    <phoneticPr fontId="2"/>
  </si>
  <si>
    <t>その他</t>
    <rPh sb="2" eb="3">
      <t>タ</t>
    </rPh>
    <phoneticPr fontId="2"/>
  </si>
  <si>
    <t>（Ａ）人</t>
    <rPh sb="3" eb="4">
      <t>ジン</t>
    </rPh>
    <phoneticPr fontId="2"/>
  </si>
  <si>
    <t>世帯数</t>
    <rPh sb="0" eb="3">
      <t>セタイスウ</t>
    </rPh>
    <phoneticPr fontId="2"/>
  </si>
  <si>
    <t>(Ｂ)世帯</t>
    <rPh sb="3" eb="5">
      <t>セタイ</t>
    </rPh>
    <phoneticPr fontId="2"/>
  </si>
  <si>
    <t>(A/C*D）人</t>
    <rPh sb="7" eb="8">
      <t>ニン</t>
    </rPh>
    <phoneticPr fontId="2"/>
  </si>
  <si>
    <t>(A/C*E）=</t>
    <phoneticPr fontId="2"/>
  </si>
  <si>
    <t>(Ｆ)人</t>
    <rPh sb="3" eb="4">
      <t>ニン</t>
    </rPh>
    <phoneticPr fontId="2"/>
  </si>
  <si>
    <t>(G)件</t>
    <rPh sb="3" eb="4">
      <t>ケン</t>
    </rPh>
    <phoneticPr fontId="2"/>
  </si>
  <si>
    <t>(A/B*G)=</t>
    <phoneticPr fontId="2"/>
  </si>
  <si>
    <t>(Ｈ)人</t>
    <rPh sb="3" eb="4">
      <t>ニン</t>
    </rPh>
    <phoneticPr fontId="2"/>
  </si>
  <si>
    <t>H１０</t>
    <phoneticPr fontId="2"/>
  </si>
  <si>
    <t>H１１</t>
  </si>
  <si>
    <t>H１２</t>
  </si>
  <si>
    <t>H１３</t>
  </si>
  <si>
    <t>H１４</t>
  </si>
  <si>
    <t>処理区域</t>
    <phoneticPr fontId="2"/>
  </si>
  <si>
    <t>(Ｃ)ｈａ</t>
    <phoneticPr fontId="2"/>
  </si>
  <si>
    <t>（Ｄ）ｈａ</t>
    <phoneticPr fontId="2"/>
  </si>
  <si>
    <t>（Ｅ）ｈａ</t>
    <phoneticPr fontId="2"/>
  </si>
  <si>
    <t>(Ｆ/A）％</t>
    <phoneticPr fontId="2"/>
  </si>
  <si>
    <t>(H/F）％</t>
    <phoneticPr fontId="2"/>
  </si>
  <si>
    <t>H１0</t>
    <phoneticPr fontId="2"/>
  </si>
  <si>
    <t>年度末
現在</t>
    <rPh sb="0" eb="3">
      <t>ネンドマツ</t>
    </rPh>
    <phoneticPr fontId="2"/>
  </si>
  <si>
    <t>行政人口</t>
    <phoneticPr fontId="2"/>
  </si>
  <si>
    <t>Ｈ１０</t>
    <phoneticPr fontId="2"/>
  </si>
  <si>
    <t>Ｈ１１</t>
  </si>
  <si>
    <t>Ｈ１２</t>
  </si>
  <si>
    <t>Ｈ１３</t>
  </si>
  <si>
    <t>Ｈ１４</t>
  </si>
  <si>
    <t>Ｈ１５</t>
    <phoneticPr fontId="2"/>
  </si>
  <si>
    <t>H１５</t>
    <phoneticPr fontId="2"/>
  </si>
  <si>
    <t>Ｈ１６</t>
    <phoneticPr fontId="2"/>
  </si>
  <si>
    <t>下山口</t>
    <rPh sb="0" eb="3">
      <t>シモヤマグチ</t>
    </rPh>
    <phoneticPr fontId="2"/>
  </si>
  <si>
    <t>上山口</t>
    <rPh sb="0" eb="3">
      <t>カミヤマグチ</t>
    </rPh>
    <phoneticPr fontId="2"/>
  </si>
  <si>
    <t>木古庭</t>
    <rPh sb="0" eb="3">
      <t>キコバ</t>
    </rPh>
    <phoneticPr fontId="2"/>
  </si>
  <si>
    <t>公共下水道の普及率</t>
    <phoneticPr fontId="2"/>
  </si>
  <si>
    <t>H１６</t>
    <phoneticPr fontId="2"/>
  </si>
  <si>
    <t>行政人口</t>
    <rPh sb="2" eb="4">
      <t>ジンコウ</t>
    </rPh>
    <phoneticPr fontId="2"/>
  </si>
  <si>
    <t>(人)</t>
    <rPh sb="1" eb="2">
      <t>ジン</t>
    </rPh>
    <phoneticPr fontId="2"/>
  </si>
  <si>
    <t>(世帯)</t>
    <rPh sb="1" eb="3">
      <t>セタイ</t>
    </rPh>
    <phoneticPr fontId="2"/>
  </si>
  <si>
    <t>(ｈａ)</t>
    <phoneticPr fontId="2"/>
  </si>
  <si>
    <t>(人)</t>
    <rPh sb="1" eb="2">
      <t>ニン</t>
    </rPh>
    <phoneticPr fontId="2"/>
  </si>
  <si>
    <t>(件)</t>
    <rPh sb="1" eb="2">
      <t>ケン</t>
    </rPh>
    <phoneticPr fontId="2"/>
  </si>
  <si>
    <t>(％)</t>
    <phoneticPr fontId="2"/>
  </si>
  <si>
    <t>Ｈ１７</t>
    <phoneticPr fontId="2"/>
  </si>
  <si>
    <t>H１７</t>
    <phoneticPr fontId="2"/>
  </si>
  <si>
    <t>Ｈ１８</t>
  </si>
  <si>
    <t>H１８</t>
  </si>
  <si>
    <t>Ｈ１９
町　台帳人口</t>
    <rPh sb="4" eb="5">
      <t>マチ</t>
    </rPh>
    <rPh sb="6" eb="8">
      <t>ダイチョウ</t>
    </rPh>
    <rPh sb="8" eb="10">
      <t>ジンコウ</t>
    </rPh>
    <phoneticPr fontId="2"/>
  </si>
  <si>
    <t>H１９</t>
  </si>
  <si>
    <t>H２０</t>
  </si>
  <si>
    <t>Ｈ２０
町　台帳人口</t>
    <rPh sb="4" eb="5">
      <t>マチ</t>
    </rPh>
    <rPh sb="6" eb="8">
      <t>ダイチョウ</t>
    </rPh>
    <rPh sb="8" eb="10">
      <t>ジンコウ</t>
    </rPh>
    <phoneticPr fontId="2"/>
  </si>
  <si>
    <t>＊　処理開始年月日　平成１１年３月２９日</t>
    <phoneticPr fontId="2"/>
  </si>
  <si>
    <t>Ｈ２１　　住基ネット人口</t>
    <rPh sb="5" eb="6">
      <t>ジュウ</t>
    </rPh>
    <rPh sb="6" eb="7">
      <t>モト</t>
    </rPh>
    <rPh sb="10" eb="12">
      <t>ジンコウ</t>
    </rPh>
    <phoneticPr fontId="2"/>
  </si>
  <si>
    <t>H２１</t>
  </si>
  <si>
    <t>H２１</t>
    <phoneticPr fontId="2"/>
  </si>
  <si>
    <t>Ｈ２２　　住基ネット人口</t>
    <rPh sb="5" eb="6">
      <t>ジュウ</t>
    </rPh>
    <rPh sb="6" eb="7">
      <t>モト</t>
    </rPh>
    <rPh sb="10" eb="12">
      <t>ジンコウ</t>
    </rPh>
    <phoneticPr fontId="2"/>
  </si>
  <si>
    <t>H２２</t>
  </si>
  <si>
    <t>H２３</t>
    <phoneticPr fontId="2"/>
  </si>
  <si>
    <t>Ｈ２３　　住基ネット人口</t>
    <rPh sb="5" eb="6">
      <t>ジュウ</t>
    </rPh>
    <rPh sb="6" eb="7">
      <t>モト</t>
    </rPh>
    <rPh sb="10" eb="12">
      <t>ジンコウ</t>
    </rPh>
    <phoneticPr fontId="2"/>
  </si>
  <si>
    <t>H２４</t>
  </si>
  <si>
    <t>H24</t>
    <phoneticPr fontId="2"/>
  </si>
  <si>
    <t>H２５</t>
  </si>
  <si>
    <t>H25</t>
  </si>
  <si>
    <t>H２６</t>
  </si>
  <si>
    <t>H26</t>
    <phoneticPr fontId="2"/>
  </si>
  <si>
    <t>H２７</t>
  </si>
  <si>
    <t>H27</t>
    <phoneticPr fontId="2"/>
  </si>
  <si>
    <t>H２８</t>
    <phoneticPr fontId="2"/>
  </si>
  <si>
    <t>H28</t>
    <phoneticPr fontId="2"/>
  </si>
  <si>
    <t>H２９</t>
    <phoneticPr fontId="2"/>
  </si>
  <si>
    <t>H29</t>
    <phoneticPr fontId="2"/>
  </si>
  <si>
    <t>H30</t>
    <phoneticPr fontId="2"/>
  </si>
  <si>
    <t>H３０</t>
    <phoneticPr fontId="2"/>
  </si>
  <si>
    <t>Ｈ３０</t>
    <phoneticPr fontId="2"/>
  </si>
  <si>
    <t xml:space="preserve">  【 処理区域人口（人）】</t>
    <rPh sb="4" eb="6">
      <t>ショリ</t>
    </rPh>
    <rPh sb="6" eb="8">
      <t>クイキ</t>
    </rPh>
    <rPh sb="8" eb="10">
      <t>ジンコウ</t>
    </rPh>
    <rPh sb="11" eb="12">
      <t>ニン</t>
    </rPh>
    <phoneticPr fontId="2"/>
  </si>
  <si>
    <t>　【 人口普及率（％）】</t>
    <rPh sb="3" eb="5">
      <t>ジンコウ</t>
    </rPh>
    <rPh sb="5" eb="7">
      <t>フキュウ</t>
    </rPh>
    <rPh sb="7" eb="8">
      <t>リツ</t>
    </rPh>
    <phoneticPr fontId="2"/>
  </si>
  <si>
    <t>R1</t>
    <phoneticPr fontId="2"/>
  </si>
  <si>
    <t>R2</t>
    <phoneticPr fontId="2"/>
  </si>
  <si>
    <t>R１</t>
    <phoneticPr fontId="2"/>
  </si>
  <si>
    <t>R２</t>
    <phoneticPr fontId="2"/>
  </si>
  <si>
    <t>２　公共下水道の普及率</t>
    <phoneticPr fontId="2"/>
  </si>
  <si>
    <t>接続</t>
    <rPh sb="0" eb="2">
      <t>セツゾク</t>
    </rPh>
    <phoneticPr fontId="2"/>
  </si>
  <si>
    <t>件数</t>
    <rPh sb="0" eb="2">
      <t>ケンスウ</t>
    </rPh>
    <phoneticPr fontId="2"/>
  </si>
  <si>
    <t>Ｒ１</t>
    <phoneticPr fontId="2"/>
  </si>
  <si>
    <t>Ｒ２</t>
    <phoneticPr fontId="2"/>
  </si>
  <si>
    <t>R3</t>
    <phoneticPr fontId="2"/>
  </si>
  <si>
    <t>Ｒ３</t>
    <phoneticPr fontId="2"/>
  </si>
  <si>
    <t>R１</t>
  </si>
  <si>
    <t>R２</t>
  </si>
  <si>
    <t>R３</t>
  </si>
  <si>
    <t>R３</t>
    <phoneticPr fontId="2"/>
  </si>
  <si>
    <t>R３</t>
    <phoneticPr fontId="2"/>
  </si>
  <si>
    <t>Ｒ４</t>
    <phoneticPr fontId="2"/>
  </si>
  <si>
    <t>R４</t>
    <phoneticPr fontId="2"/>
  </si>
  <si>
    <t>Ｒ５</t>
    <phoneticPr fontId="2"/>
  </si>
  <si>
    <t>R５</t>
    <phoneticPr fontId="2"/>
  </si>
  <si>
    <r>
      <t>R</t>
    </r>
    <r>
      <rPr>
        <sz val="10"/>
        <rFont val="游ゴシック"/>
        <family val="1"/>
        <charset val="128"/>
      </rPr>
      <t>4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</si>
</sst>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);[Red]\(0.0\)"/>
    <numFmt numFmtId="177" formatCode="0.00_);[Red]\(0.00\)"/>
    <numFmt numFmtId="178" formatCode="0.0%"/>
    <numFmt numFmtId="179" formatCode="0.0_ "/>
    <numFmt numFmtId="180" formatCode="#,##0.0;[Red]\-#,##0.0"/>
    <numFmt numFmtId="181" formatCode="#,##0.0_ "/>
    <numFmt numFmtId="182" formatCode="#,##0.0_ ;[Red]\-#,##0.0\ 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ＦＡ クリアレター"/>
      <family val="1"/>
      <charset val="128"/>
    </font>
    <font>
      <sz val="12"/>
      <name val="ＦＡ クリアレター"/>
      <family val="1"/>
      <charset val="128"/>
    </font>
    <font>
      <sz val="10"/>
      <name val="HG丸ｺﾞｼｯｸM-PRO"/>
      <family val="3"/>
      <charset val="128"/>
    </font>
    <font>
      <sz val="10"/>
      <name val="ＦＡ クリアレター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ＦＡ クリアレター"/>
      <family val="1"/>
      <charset val="128"/>
    </font>
    <font>
      <sz val="9"/>
      <name val="ＦＡ クリアレター"/>
      <family val="1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4"/>
      <name val="ＭＳ Ｐゴシック"/>
      <family val="3"/>
      <charset val="128"/>
    </font>
    <font>
      <sz val="9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0000FF"/>
      <name val="ＦＡ クリアレター"/>
      <family val="1"/>
      <charset val="128"/>
    </font>
    <font>
      <sz val="10"/>
      <color theme="1"/>
      <name val="ＭＳ Ｐゴシック"/>
      <family val="3"/>
      <charset val="128"/>
    </font>
    <font>
      <sz val="10"/>
      <color rgb="FF18069C"/>
      <name val="ＭＳ Ｐゴシック"/>
      <family val="3"/>
      <charset val="128"/>
    </font>
    <font>
      <sz val="16"/>
      <name val="ＭＳ 明朝"/>
      <family val="1"/>
      <charset val="128"/>
    </font>
    <font>
      <sz val="10"/>
      <color theme="1"/>
      <name val="ＦＡ クリアレター"/>
      <family val="1"/>
      <charset val="128"/>
    </font>
    <font>
      <sz val="10"/>
      <color rgb="FF18069C"/>
      <name val="ＦＡ クリアレター"/>
      <family val="1"/>
      <charset val="128"/>
    </font>
    <font>
      <sz val="10"/>
      <name val="游ゴシック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186">
    <xf numFmtId="0" fontId="0" fillId="0" borderId="0" xfId="0">
      <alignment vertical="center"/>
    </xf>
    <xf numFmtId="0" fontId="3" fillId="0" borderId="0" xfId="3" applyFont="1" applyBorder="1" applyAlignment="1">
      <alignment horizontal="center" vertical="center" wrapText="1"/>
    </xf>
    <xf numFmtId="38" fontId="3" fillId="0" borderId="0" xfId="2" applyFont="1" applyBorder="1" applyAlignment="1"/>
    <xf numFmtId="178" fontId="3" fillId="0" borderId="0" xfId="3" applyNumberFormat="1" applyFont="1" applyBorder="1"/>
    <xf numFmtId="0" fontId="0" fillId="0" borderId="0" xfId="0" applyBorder="1">
      <alignment vertical="center"/>
    </xf>
    <xf numFmtId="0" fontId="5" fillId="0" borderId="0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7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9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0" fillId="0" borderId="0" xfId="0" applyFill="1">
      <alignment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distributed" vertical="center"/>
    </xf>
    <xf numFmtId="0" fontId="10" fillId="0" borderId="8" xfId="3" applyFont="1" applyFill="1" applyBorder="1" applyAlignment="1">
      <alignment horizontal="distributed" vertical="center"/>
    </xf>
    <xf numFmtId="0" fontId="10" fillId="0" borderId="11" xfId="3" applyFont="1" applyFill="1" applyBorder="1" applyAlignment="1">
      <alignment horizontal="distributed" vertical="center"/>
    </xf>
    <xf numFmtId="0" fontId="10" fillId="0" borderId="10" xfId="3" applyFont="1" applyFill="1" applyBorder="1" applyAlignment="1">
      <alignment horizontal="distributed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vertical="center"/>
    </xf>
    <xf numFmtId="0" fontId="6" fillId="0" borderId="2" xfId="3" applyFont="1" applyFill="1" applyBorder="1" applyAlignment="1">
      <alignment horizontal="center"/>
    </xf>
    <xf numFmtId="38" fontId="6" fillId="0" borderId="1" xfId="2" applyFont="1" applyFill="1" applyBorder="1" applyAlignment="1"/>
    <xf numFmtId="177" fontId="6" fillId="0" borderId="1" xfId="3" applyNumberFormat="1" applyFont="1" applyFill="1" applyBorder="1"/>
    <xf numFmtId="178" fontId="6" fillId="0" borderId="1" xfId="3" applyNumberFormat="1" applyFont="1" applyFill="1" applyBorder="1"/>
    <xf numFmtId="0" fontId="6" fillId="0" borderId="6" xfId="3" applyFont="1" applyFill="1" applyBorder="1" applyAlignment="1">
      <alignment horizontal="center"/>
    </xf>
    <xf numFmtId="38" fontId="6" fillId="0" borderId="5" xfId="2" applyFont="1" applyFill="1" applyBorder="1" applyAlignment="1"/>
    <xf numFmtId="177" fontId="6" fillId="0" borderId="5" xfId="3" applyNumberFormat="1" applyFont="1" applyFill="1" applyBorder="1"/>
    <xf numFmtId="0" fontId="6" fillId="0" borderId="9" xfId="3" applyFont="1" applyFill="1" applyBorder="1" applyAlignment="1">
      <alignment horizontal="center"/>
    </xf>
    <xf numFmtId="38" fontId="6" fillId="0" borderId="12" xfId="2" applyFont="1" applyFill="1" applyBorder="1" applyAlignment="1"/>
    <xf numFmtId="38" fontId="6" fillId="0" borderId="3" xfId="2" applyFont="1" applyFill="1" applyBorder="1" applyAlignment="1"/>
    <xf numFmtId="177" fontId="6" fillId="0" borderId="3" xfId="3" applyNumberFormat="1" applyFont="1" applyFill="1" applyBorder="1"/>
    <xf numFmtId="0" fontId="6" fillId="0" borderId="3" xfId="3" applyNumberFormat="1" applyFont="1" applyFill="1" applyBorder="1"/>
    <xf numFmtId="178" fontId="6" fillId="0" borderId="5" xfId="3" applyNumberFormat="1" applyFont="1" applyFill="1" applyBorder="1"/>
    <xf numFmtId="177" fontId="6" fillId="0" borderId="8" xfId="3" applyNumberFormat="1" applyFont="1" applyFill="1" applyBorder="1"/>
    <xf numFmtId="177" fontId="6" fillId="0" borderId="13" xfId="3" applyNumberFormat="1" applyFont="1" applyFill="1" applyBorder="1"/>
    <xf numFmtId="177" fontId="6" fillId="0" borderId="4" xfId="3" applyNumberFormat="1" applyFont="1" applyFill="1" applyBorder="1"/>
    <xf numFmtId="178" fontId="6" fillId="0" borderId="3" xfId="3" applyNumberFormat="1" applyFont="1" applyFill="1" applyBorder="1"/>
    <xf numFmtId="0" fontId="3" fillId="0" borderId="0" xfId="3" applyFont="1" applyFill="1"/>
    <xf numFmtId="0" fontId="10" fillId="0" borderId="3" xfId="0" applyFont="1" applyFill="1" applyBorder="1" applyAlignment="1">
      <alignment horizontal="distributed" vertical="center"/>
    </xf>
    <xf numFmtId="0" fontId="10" fillId="0" borderId="13" xfId="3" applyFont="1" applyFill="1" applyBorder="1" applyAlignment="1">
      <alignment vertical="center"/>
    </xf>
    <xf numFmtId="0" fontId="10" fillId="0" borderId="4" xfId="0" applyFont="1" applyFill="1" applyBorder="1" applyAlignment="1">
      <alignment horizontal="distributed" vertical="center"/>
    </xf>
    <xf numFmtId="0" fontId="10" fillId="0" borderId="3" xfId="3" applyFont="1" applyFill="1" applyBorder="1" applyAlignment="1">
      <alignment horizontal="distributed" vertical="center"/>
    </xf>
    <xf numFmtId="0" fontId="10" fillId="0" borderId="13" xfId="3" applyFont="1" applyFill="1" applyBorder="1" applyAlignment="1">
      <alignment horizontal="distributed" vertical="center"/>
    </xf>
    <xf numFmtId="0" fontId="10" fillId="0" borderId="4" xfId="3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horizontal="distributed" vertical="center"/>
    </xf>
    <xf numFmtId="0" fontId="9" fillId="0" borderId="8" xfId="3" applyFont="1" applyFill="1" applyBorder="1" applyAlignment="1">
      <alignment horizontal="distributed" vertical="center"/>
    </xf>
    <xf numFmtId="0" fontId="9" fillId="0" borderId="11" xfId="3" applyFont="1" applyFill="1" applyBorder="1" applyAlignment="1">
      <alignment horizontal="distributed" vertical="center"/>
    </xf>
    <xf numFmtId="0" fontId="9" fillId="0" borderId="8" xfId="3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distributed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9" fillId="0" borderId="6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38" fontId="6" fillId="2" borderId="14" xfId="2" applyFont="1" applyFill="1" applyBorder="1" applyAlignment="1">
      <alignment horizontal="right"/>
    </xf>
    <xf numFmtId="38" fontId="6" fillId="2" borderId="14" xfId="2" applyFont="1" applyFill="1" applyBorder="1" applyAlignment="1"/>
    <xf numFmtId="176" fontId="6" fillId="2" borderId="14" xfId="3" applyNumberFormat="1" applyFont="1" applyFill="1" applyBorder="1"/>
    <xf numFmtId="178" fontId="6" fillId="2" borderId="14" xfId="3" applyNumberFormat="1" applyFont="1" applyFill="1" applyBorder="1"/>
    <xf numFmtId="0" fontId="10" fillId="3" borderId="3" xfId="0" applyFont="1" applyFill="1" applyBorder="1" applyAlignment="1">
      <alignment horizontal="distributed" vertical="center"/>
    </xf>
    <xf numFmtId="0" fontId="10" fillId="3" borderId="3" xfId="3" applyFont="1" applyFill="1" applyBorder="1" applyAlignment="1">
      <alignment horizontal="distributed" vertical="center"/>
    </xf>
    <xf numFmtId="0" fontId="10" fillId="4" borderId="3" xfId="3" applyFont="1" applyFill="1" applyBorder="1" applyAlignment="1">
      <alignment horizontal="distributed" vertical="center"/>
    </xf>
    <xf numFmtId="0" fontId="10" fillId="5" borderId="3" xfId="0" applyFont="1" applyFill="1" applyBorder="1" applyAlignment="1">
      <alignment horizontal="distributed" vertical="center"/>
    </xf>
    <xf numFmtId="0" fontId="10" fillId="5" borderId="3" xfId="3" applyFont="1" applyFill="1" applyBorder="1" applyAlignment="1">
      <alignment horizontal="distributed" vertical="center"/>
    </xf>
    <xf numFmtId="0" fontId="10" fillId="3" borderId="8" xfId="0" applyFont="1" applyFill="1" applyBorder="1" applyAlignment="1">
      <alignment horizontal="distributed" vertical="center"/>
    </xf>
    <xf numFmtId="0" fontId="10" fillId="3" borderId="8" xfId="3" applyFont="1" applyFill="1" applyBorder="1" applyAlignment="1">
      <alignment horizontal="distributed" vertical="center"/>
    </xf>
    <xf numFmtId="0" fontId="10" fillId="4" borderId="8" xfId="3" applyFont="1" applyFill="1" applyBorder="1" applyAlignment="1">
      <alignment horizontal="distributed" vertical="center"/>
    </xf>
    <xf numFmtId="0" fontId="10" fillId="5" borderId="8" xfId="0" applyFont="1" applyFill="1" applyBorder="1" applyAlignment="1">
      <alignment horizontal="distributed" vertical="center"/>
    </xf>
    <xf numFmtId="0" fontId="10" fillId="5" borderId="8" xfId="3" applyFont="1" applyFill="1" applyBorder="1" applyAlignment="1">
      <alignment horizontal="distributed" vertical="center"/>
    </xf>
    <xf numFmtId="0" fontId="14" fillId="0" borderId="9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center"/>
    </xf>
    <xf numFmtId="38" fontId="6" fillId="2" borderId="0" xfId="2" applyFont="1" applyFill="1" applyBorder="1" applyAlignment="1"/>
    <xf numFmtId="176" fontId="6" fillId="2" borderId="0" xfId="3" applyNumberFormat="1" applyFont="1" applyFill="1" applyBorder="1"/>
    <xf numFmtId="38" fontId="6" fillId="2" borderId="0" xfId="2" applyFont="1" applyFill="1" applyBorder="1" applyAlignment="1">
      <alignment horizontal="right"/>
    </xf>
    <xf numFmtId="178" fontId="6" fillId="2" borderId="0" xfId="3" applyNumberFormat="1" applyFont="1" applyFill="1" applyBorder="1"/>
    <xf numFmtId="0" fontId="6" fillId="0" borderId="0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/>
    </xf>
    <xf numFmtId="38" fontId="6" fillId="2" borderId="16" xfId="2" applyFont="1" applyFill="1" applyBorder="1" applyAlignment="1"/>
    <xf numFmtId="38" fontId="6" fillId="2" borderId="17" xfId="2" applyFont="1" applyFill="1" applyBorder="1" applyAlignment="1"/>
    <xf numFmtId="176" fontId="6" fillId="2" borderId="17" xfId="3" applyNumberFormat="1" applyFont="1" applyFill="1" applyBorder="1"/>
    <xf numFmtId="38" fontId="6" fillId="2" borderId="17" xfId="2" applyFont="1" applyFill="1" applyBorder="1" applyAlignment="1">
      <alignment horizontal="right"/>
    </xf>
    <xf numFmtId="178" fontId="6" fillId="2" borderId="17" xfId="3" applyNumberFormat="1" applyFont="1" applyFill="1" applyBorder="1"/>
    <xf numFmtId="178" fontId="6" fillId="2" borderId="18" xfId="3" applyNumberFormat="1" applyFont="1" applyFill="1" applyBorder="1"/>
    <xf numFmtId="0" fontId="6" fillId="6" borderId="3" xfId="3" applyFont="1" applyFill="1" applyBorder="1" applyAlignment="1">
      <alignment horizontal="distributed" vertical="center"/>
    </xf>
    <xf numFmtId="0" fontId="6" fillId="6" borderId="8" xfId="3" applyFont="1" applyFill="1" applyBorder="1" applyAlignment="1">
      <alignment horizontal="center" vertical="center"/>
    </xf>
    <xf numFmtId="0" fontId="9" fillId="6" borderId="5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178" fontId="7" fillId="0" borderId="1" xfId="0" applyNumberFormat="1" applyFont="1" applyBorder="1">
      <alignment vertical="center"/>
    </xf>
    <xf numFmtId="176" fontId="6" fillId="2" borderId="14" xfId="4" applyNumberFormat="1" applyFont="1" applyFill="1" applyBorder="1"/>
    <xf numFmtId="178" fontId="6" fillId="2" borderId="14" xfId="4" applyNumberFormat="1" applyFont="1" applyFill="1" applyBorder="1"/>
    <xf numFmtId="0" fontId="17" fillId="0" borderId="1" xfId="3" applyFont="1" applyFill="1" applyBorder="1" applyAlignment="1">
      <alignment horizontal="center" vertical="center"/>
    </xf>
    <xf numFmtId="0" fontId="17" fillId="0" borderId="15" xfId="3" applyFont="1" applyFill="1" applyBorder="1" applyAlignment="1">
      <alignment horizontal="center"/>
    </xf>
    <xf numFmtId="38" fontId="17" fillId="2" borderId="14" xfId="2" applyFont="1" applyFill="1" applyBorder="1" applyAlignment="1"/>
    <xf numFmtId="176" fontId="17" fillId="2" borderId="14" xfId="4" applyNumberFormat="1" applyFont="1" applyFill="1" applyBorder="1"/>
    <xf numFmtId="38" fontId="17" fillId="2" borderId="14" xfId="2" applyFont="1" applyFill="1" applyBorder="1" applyAlignment="1">
      <alignment horizontal="right"/>
    </xf>
    <xf numFmtId="178" fontId="17" fillId="2" borderId="14" xfId="4" applyNumberFormat="1" applyFont="1" applyFill="1" applyBorder="1"/>
    <xf numFmtId="0" fontId="17" fillId="0" borderId="0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/>
    </xf>
    <xf numFmtId="38" fontId="17" fillId="2" borderId="0" xfId="2" applyFont="1" applyFill="1" applyBorder="1" applyAlignment="1"/>
    <xf numFmtId="176" fontId="17" fillId="2" borderId="0" xfId="4" applyNumberFormat="1" applyFont="1" applyFill="1" applyBorder="1"/>
    <xf numFmtId="38" fontId="17" fillId="2" borderId="0" xfId="2" applyFont="1" applyFill="1" applyBorder="1" applyAlignment="1">
      <alignment horizontal="right"/>
    </xf>
    <xf numFmtId="178" fontId="17" fillId="2" borderId="0" xfId="4" applyNumberFormat="1" applyFont="1" applyFill="1" applyBorder="1"/>
    <xf numFmtId="178" fontId="18" fillId="0" borderId="1" xfId="0" applyNumberFormat="1" applyFont="1" applyBorder="1">
      <alignment vertical="center"/>
    </xf>
    <xf numFmtId="0" fontId="1" fillId="0" borderId="0" xfId="0" applyFont="1">
      <alignment vertical="center"/>
    </xf>
    <xf numFmtId="178" fontId="19" fillId="0" borderId="1" xfId="0" applyNumberFormat="1" applyFont="1" applyBorder="1">
      <alignment vertical="center"/>
    </xf>
    <xf numFmtId="0" fontId="12" fillId="0" borderId="0" xfId="0" applyFont="1" applyAlignment="1">
      <alignment vertical="center"/>
    </xf>
    <xf numFmtId="0" fontId="20" fillId="0" borderId="0" xfId="3" applyFont="1" applyBorder="1" applyAlignment="1">
      <alignment vertical="center"/>
    </xf>
    <xf numFmtId="0" fontId="6" fillId="2" borderId="25" xfId="0" applyFont="1" applyFill="1" applyBorder="1" applyAlignment="1">
      <alignment horizontal="distributed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6" xfId="3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7" xfId="3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38" fontId="6" fillId="0" borderId="1" xfId="2" applyFont="1" applyBorder="1" applyAlignment="1"/>
    <xf numFmtId="38" fontId="6" fillId="0" borderId="2" xfId="2" applyFont="1" applyBorder="1" applyAlignment="1"/>
    <xf numFmtId="178" fontId="6" fillId="0" borderId="1" xfId="3" applyNumberFormat="1" applyFont="1" applyBorder="1"/>
    <xf numFmtId="0" fontId="21" fillId="0" borderId="1" xfId="3" applyFont="1" applyBorder="1" applyAlignment="1">
      <alignment horizontal="center" vertical="center" wrapText="1"/>
    </xf>
    <xf numFmtId="38" fontId="21" fillId="0" borderId="1" xfId="2" applyFont="1" applyBorder="1" applyAlignment="1"/>
    <xf numFmtId="38" fontId="21" fillId="0" borderId="2" xfId="2" applyFont="1" applyBorder="1" applyAlignment="1"/>
    <xf numFmtId="178" fontId="21" fillId="0" borderId="1" xfId="3" applyNumberFormat="1" applyFont="1" applyBorder="1"/>
    <xf numFmtId="0" fontId="22" fillId="0" borderId="1" xfId="3" applyFont="1" applyBorder="1" applyAlignment="1">
      <alignment horizontal="center" vertical="center" wrapText="1"/>
    </xf>
    <xf numFmtId="38" fontId="22" fillId="0" borderId="1" xfId="2" applyFont="1" applyBorder="1" applyAlignment="1"/>
    <xf numFmtId="178" fontId="22" fillId="0" borderId="1" xfId="3" applyNumberFormat="1" applyFont="1" applyBorder="1"/>
    <xf numFmtId="0" fontId="6" fillId="2" borderId="28" xfId="3" applyFont="1" applyFill="1" applyBorder="1" applyAlignment="1">
      <alignment horizontal="center" vertical="center"/>
    </xf>
    <xf numFmtId="0" fontId="6" fillId="2" borderId="29" xfId="3" applyFont="1" applyFill="1" applyBorder="1" applyAlignment="1">
      <alignment horizontal="center" vertical="center"/>
    </xf>
    <xf numFmtId="0" fontId="9" fillId="2" borderId="30" xfId="3" applyFont="1" applyFill="1" applyBorder="1" applyAlignment="1">
      <alignment horizontal="center" vertical="center"/>
    </xf>
    <xf numFmtId="0" fontId="6" fillId="2" borderId="32" xfId="3" applyFont="1" applyFill="1" applyBorder="1" applyAlignment="1">
      <alignment horizontal="center" vertical="center"/>
    </xf>
    <xf numFmtId="0" fontId="6" fillId="2" borderId="33" xfId="3" applyFont="1" applyFill="1" applyBorder="1" applyAlignment="1">
      <alignment horizontal="center" vertical="center"/>
    </xf>
    <xf numFmtId="0" fontId="9" fillId="2" borderId="34" xfId="3" applyFont="1" applyFill="1" applyBorder="1" applyAlignment="1">
      <alignment horizontal="center" vertical="center"/>
    </xf>
    <xf numFmtId="0" fontId="6" fillId="2" borderId="19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9" fillId="2" borderId="37" xfId="3" applyFont="1" applyFill="1" applyBorder="1" applyAlignment="1">
      <alignment horizontal="center" vertical="center"/>
    </xf>
    <xf numFmtId="0" fontId="6" fillId="6" borderId="4" xfId="3" applyFont="1" applyFill="1" applyBorder="1" applyAlignment="1">
      <alignment horizontal="center" vertical="center"/>
    </xf>
    <xf numFmtId="0" fontId="6" fillId="6" borderId="10" xfId="3" applyFont="1" applyFill="1" applyBorder="1" applyAlignment="1">
      <alignment horizontal="center" vertical="center"/>
    </xf>
    <xf numFmtId="0" fontId="9" fillId="6" borderId="6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40" xfId="3" applyFont="1" applyFill="1" applyBorder="1" applyAlignment="1">
      <alignment horizontal="center" vertical="center"/>
    </xf>
    <xf numFmtId="0" fontId="6" fillId="0" borderId="40" xfId="3" applyFont="1" applyFill="1" applyBorder="1" applyAlignment="1">
      <alignment horizontal="center"/>
    </xf>
    <xf numFmtId="38" fontId="6" fillId="2" borderId="41" xfId="2" applyFont="1" applyFill="1" applyBorder="1" applyAlignment="1"/>
    <xf numFmtId="176" fontId="6" fillId="2" borderId="41" xfId="3" applyNumberFormat="1" applyFont="1" applyFill="1" applyBorder="1"/>
    <xf numFmtId="38" fontId="6" fillId="2" borderId="41" xfId="2" applyFont="1" applyFill="1" applyBorder="1" applyAlignment="1">
      <alignment horizontal="right"/>
    </xf>
    <xf numFmtId="178" fontId="6" fillId="2" borderId="41" xfId="3" applyNumberFormat="1" applyFont="1" applyFill="1" applyBorder="1"/>
    <xf numFmtId="38" fontId="8" fillId="0" borderId="22" xfId="0" applyNumberFormat="1" applyFont="1" applyBorder="1" applyAlignment="1">
      <alignment horizontal="right" vertical="center"/>
    </xf>
    <xf numFmtId="38" fontId="8" fillId="0" borderId="46" xfId="0" applyNumberFormat="1" applyFont="1" applyBorder="1" applyAlignment="1">
      <alignment horizontal="right" vertical="center"/>
    </xf>
    <xf numFmtId="178" fontId="8" fillId="0" borderId="47" xfId="1" applyNumberFormat="1" applyFont="1" applyBorder="1" applyAlignment="1">
      <alignment horizontal="right" vertical="center"/>
    </xf>
    <xf numFmtId="38" fontId="8" fillId="0" borderId="38" xfId="0" applyNumberFormat="1" applyFont="1" applyBorder="1" applyAlignment="1">
      <alignment horizontal="right" vertical="center"/>
    </xf>
    <xf numFmtId="178" fontId="8" fillId="0" borderId="35" xfId="0" applyNumberFormat="1" applyFont="1" applyBorder="1" applyAlignment="1">
      <alignment horizontal="right" vertical="center"/>
    </xf>
    <xf numFmtId="179" fontId="8" fillId="0" borderId="31" xfId="0" applyNumberFormat="1" applyFont="1" applyBorder="1" applyAlignment="1">
      <alignment horizontal="right" vertical="center"/>
    </xf>
    <xf numFmtId="38" fontId="8" fillId="0" borderId="35" xfId="0" applyNumberFormat="1" applyFont="1" applyBorder="1" applyAlignment="1">
      <alignment horizontal="right" vertical="center"/>
    </xf>
    <xf numFmtId="178" fontId="8" fillId="0" borderId="35" xfId="1" applyNumberFormat="1" applyFont="1" applyBorder="1" applyAlignment="1">
      <alignment horizontal="right" vertical="center"/>
    </xf>
    <xf numFmtId="178" fontId="8" fillId="0" borderId="47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center" vertical="center" wrapText="1"/>
    </xf>
    <xf numFmtId="181" fontId="8" fillId="0" borderId="22" xfId="0" applyNumberFormat="1" applyFont="1" applyBorder="1" applyAlignment="1">
      <alignment horizontal="right" vertical="center"/>
    </xf>
    <xf numFmtId="182" fontId="8" fillId="0" borderId="22" xfId="0" applyNumberFormat="1" applyFont="1" applyBorder="1" applyAlignment="1">
      <alignment horizontal="right" vertical="center"/>
    </xf>
    <xf numFmtId="176" fontId="8" fillId="0" borderId="22" xfId="0" applyNumberFormat="1" applyFont="1" applyBorder="1" applyAlignment="1">
      <alignment horizontal="right" vertical="center"/>
    </xf>
    <xf numFmtId="176" fontId="8" fillId="0" borderId="31" xfId="0" applyNumberFormat="1" applyFont="1" applyBorder="1" applyAlignment="1">
      <alignment horizontal="right" vertical="center"/>
    </xf>
    <xf numFmtId="178" fontId="8" fillId="0" borderId="45" xfId="0" applyNumberFormat="1" applyFont="1" applyBorder="1" applyAlignment="1">
      <alignment horizontal="right" vertical="center"/>
    </xf>
    <xf numFmtId="0" fontId="6" fillId="0" borderId="3" xfId="3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38" fontId="8" fillId="0" borderId="44" xfId="0" applyNumberFormat="1" applyFont="1" applyBorder="1" applyAlignment="1">
      <alignment horizontal="right" vertical="center"/>
    </xf>
    <xf numFmtId="180" fontId="8" fillId="0" borderId="22" xfId="0" applyNumberFormat="1" applyFont="1" applyBorder="1" applyAlignment="1">
      <alignment horizontal="right" vertical="center"/>
    </xf>
    <xf numFmtId="0" fontId="12" fillId="0" borderId="1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23" xfId="0" applyFont="1" applyBorder="1" applyAlignment="1">
      <alignment horizontal="center" vertical="center" wrapText="1"/>
    </xf>
    <xf numFmtId="38" fontId="8" fillId="0" borderId="24" xfId="0" applyNumberFormat="1" applyFont="1" applyBorder="1" applyAlignment="1">
      <alignment horizontal="right" vertical="center"/>
    </xf>
    <xf numFmtId="38" fontId="8" fillId="0" borderId="39" xfId="0" applyNumberFormat="1" applyFont="1" applyBorder="1" applyAlignment="1">
      <alignment horizontal="right" vertical="center"/>
    </xf>
    <xf numFmtId="178" fontId="8" fillId="0" borderId="36" xfId="1" applyNumberFormat="1" applyFont="1" applyBorder="1" applyAlignment="1">
      <alignment horizontal="right" vertical="center"/>
    </xf>
    <xf numFmtId="179" fontId="8" fillId="0" borderId="42" xfId="0" applyNumberFormat="1" applyFont="1" applyBorder="1" applyAlignment="1">
      <alignment horizontal="right" vertical="center"/>
    </xf>
    <xf numFmtId="38" fontId="8" fillId="0" borderId="48" xfId="0" applyNumberFormat="1" applyFont="1" applyBorder="1" applyAlignment="1">
      <alignment horizontal="right" vertical="center"/>
    </xf>
    <xf numFmtId="178" fontId="8" fillId="0" borderId="49" xfId="1" applyNumberFormat="1" applyFont="1" applyBorder="1" applyAlignment="1">
      <alignment horizontal="right" vertical="center"/>
    </xf>
    <xf numFmtId="181" fontId="8" fillId="0" borderId="24" xfId="0" applyNumberFormat="1" applyFont="1" applyBorder="1" applyAlignment="1">
      <alignment horizontal="right" vertical="center"/>
    </xf>
    <xf numFmtId="180" fontId="8" fillId="0" borderId="24" xfId="0" applyNumberFormat="1" applyFont="1" applyBorder="1" applyAlignment="1">
      <alignment horizontal="right" vertical="center"/>
    </xf>
    <xf numFmtId="179" fontId="8" fillId="0" borderId="43" xfId="0" applyNumberFormat="1" applyFont="1" applyBorder="1" applyAlignment="1">
      <alignment horizontal="right" vertical="center"/>
    </xf>
    <xf numFmtId="38" fontId="8" fillId="0" borderId="36" xfId="0" applyNumberFormat="1" applyFont="1" applyBorder="1" applyAlignment="1">
      <alignment horizontal="right" vertical="center"/>
    </xf>
  </cellXfs>
  <cellStyles count="5">
    <cellStyle name="パーセント" xfId="1" builtinId="5"/>
    <cellStyle name="桁区切り" xfId="2" builtinId="6"/>
    <cellStyle name="標準" xfId="0" builtinId="0"/>
    <cellStyle name="標準_Sheet1" xfId="3" xr:uid="{00000000-0005-0000-0000-000003000000}"/>
    <cellStyle name="標準_Sheet1_019-03公共下水道普及率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48124903716701E-2"/>
          <c:y val="3.1959958493560398E-2"/>
          <c:w val="0.9088209191242399"/>
          <c:h val="0.838218478504140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普及率!$N$121:$N$122</c:f>
              <c:strCache>
                <c:ptCount val="2"/>
                <c:pt idx="0">
                  <c:v>処理区域</c:v>
                </c:pt>
                <c:pt idx="1">
                  <c:v>人口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50000">
                  <a:schemeClr val="accent3">
                    <a:lumMod val="60000"/>
                    <a:lumOff val="40000"/>
                  </a:schemeClr>
                </a:gs>
                <a:gs pos="100000">
                  <a:schemeClr val="accent3">
                    <a:lumMod val="20000"/>
                    <a:lumOff val="80000"/>
                  </a:schemeClr>
                </a:gs>
              </a:gsLst>
              <a:lin ang="16200000" scaled="1"/>
              <a:tileRect/>
            </a:gradFill>
            <a:ln w="635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7650974469419949E-3"/>
                  <c:y val="2.3261196037081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74-491A-A45D-828F225E4FE7}"/>
                </c:ext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74-491A-A45D-828F225E4FE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普及率!$M$123:$M$148</c:f>
              <c:strCache>
                <c:ptCount val="26"/>
                <c:pt idx="0">
                  <c:v>H１０</c:v>
                </c:pt>
                <c:pt idx="1">
                  <c:v>H１１</c:v>
                </c:pt>
                <c:pt idx="2">
                  <c:v>H１２</c:v>
                </c:pt>
                <c:pt idx="3">
                  <c:v>H１３</c:v>
                </c:pt>
                <c:pt idx="4">
                  <c:v>H１４</c:v>
                </c:pt>
                <c:pt idx="5">
                  <c:v>H１５</c:v>
                </c:pt>
                <c:pt idx="6">
                  <c:v>H１６</c:v>
                </c:pt>
                <c:pt idx="7">
                  <c:v>H１７</c:v>
                </c:pt>
                <c:pt idx="8">
                  <c:v>H１８</c:v>
                </c:pt>
                <c:pt idx="9">
                  <c:v>H１９</c:v>
                </c:pt>
                <c:pt idx="10">
                  <c:v>H２０</c:v>
                </c:pt>
                <c:pt idx="11">
                  <c:v>H２１</c:v>
                </c:pt>
                <c:pt idx="12">
                  <c:v>H２２</c:v>
                </c:pt>
                <c:pt idx="13">
                  <c:v>H２３</c:v>
                </c:pt>
                <c:pt idx="14">
                  <c:v>H２４</c:v>
                </c:pt>
                <c:pt idx="15">
                  <c:v>H２５</c:v>
                </c:pt>
                <c:pt idx="16">
                  <c:v>H２６</c:v>
                </c:pt>
                <c:pt idx="17">
                  <c:v>H２７</c:v>
                </c:pt>
                <c:pt idx="18">
                  <c:v>H２８</c:v>
                </c:pt>
                <c:pt idx="19">
                  <c:v>H２９</c:v>
                </c:pt>
                <c:pt idx="20">
                  <c:v>Ｈ３０</c:v>
                </c:pt>
                <c:pt idx="21">
                  <c:v>R１</c:v>
                </c:pt>
                <c:pt idx="22">
                  <c:v>R２</c:v>
                </c:pt>
                <c:pt idx="23">
                  <c:v>R３</c:v>
                </c:pt>
                <c:pt idx="24">
                  <c:v>R４</c:v>
                </c:pt>
                <c:pt idx="25">
                  <c:v>R５</c:v>
                </c:pt>
              </c:strCache>
            </c:strRef>
          </c:cat>
          <c:val>
            <c:numRef>
              <c:f>普及率!$N$123:$N$148</c:f>
              <c:numCache>
                <c:formatCode>#,##0_);[Red]\(#,##0\)</c:formatCode>
                <c:ptCount val="26"/>
                <c:pt idx="0">
                  <c:v>5783.1080448142202</c:v>
                </c:pt>
                <c:pt idx="1">
                  <c:v>6223.1515744951448</c:v>
                </c:pt>
                <c:pt idx="2">
                  <c:v>7136</c:v>
                </c:pt>
                <c:pt idx="3">
                  <c:v>9304.2157960209643</c:v>
                </c:pt>
                <c:pt idx="4">
                  <c:v>10300</c:v>
                </c:pt>
                <c:pt idx="5">
                  <c:v>11855</c:v>
                </c:pt>
                <c:pt idx="6">
                  <c:v>12451</c:v>
                </c:pt>
                <c:pt idx="7">
                  <c:v>13918.976028810304</c:v>
                </c:pt>
                <c:pt idx="8">
                  <c:v>15422</c:v>
                </c:pt>
                <c:pt idx="9">
                  <c:v>16422</c:v>
                </c:pt>
                <c:pt idx="10">
                  <c:v>16804</c:v>
                </c:pt>
                <c:pt idx="11">
                  <c:v>17822</c:v>
                </c:pt>
                <c:pt idx="12">
                  <c:v>18566.190302505252</c:v>
                </c:pt>
                <c:pt idx="13">
                  <c:v>19096.260306242639</c:v>
                </c:pt>
                <c:pt idx="14">
                  <c:v>19525</c:v>
                </c:pt>
                <c:pt idx="15">
                  <c:v>19849</c:v>
                </c:pt>
                <c:pt idx="16">
                  <c:v>20273</c:v>
                </c:pt>
                <c:pt idx="17">
                  <c:v>20644</c:v>
                </c:pt>
                <c:pt idx="18">
                  <c:v>21158</c:v>
                </c:pt>
                <c:pt idx="19">
                  <c:v>22296</c:v>
                </c:pt>
                <c:pt idx="20">
                  <c:v>22462</c:v>
                </c:pt>
                <c:pt idx="21">
                  <c:v>22947</c:v>
                </c:pt>
                <c:pt idx="22">
                  <c:v>23256</c:v>
                </c:pt>
                <c:pt idx="23">
                  <c:v>23901</c:v>
                </c:pt>
                <c:pt idx="24">
                  <c:v>24795</c:v>
                </c:pt>
                <c:pt idx="25">
                  <c:v>24575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74-491A-A45D-828F225E4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619853936"/>
        <c:axId val="1"/>
      </c:barChart>
      <c:catAx>
        <c:axId val="161985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5000"/>
          <c:min val="4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19853936"/>
        <c:crosses val="autoZero"/>
        <c:crossBetween val="between"/>
        <c:majorUnit val="2000"/>
      </c:valAx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63356753896542E-2"/>
          <c:y val="8.6805849900478446E-2"/>
          <c:w val="0.90412420903905588"/>
          <c:h val="0.7638914791242104"/>
        </c:manualLayout>
      </c:layout>
      <c:lineChart>
        <c:grouping val="standard"/>
        <c:varyColors val="0"/>
        <c:ser>
          <c:idx val="0"/>
          <c:order val="0"/>
          <c:tx>
            <c:strRef>
              <c:f>普及率!$S$121:$S$122</c:f>
              <c:strCache>
                <c:ptCount val="2"/>
                <c:pt idx="0">
                  <c:v>人口</c:v>
                </c:pt>
                <c:pt idx="1">
                  <c:v>普及率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普及率!$R$123:$R$148</c:f>
              <c:strCache>
                <c:ptCount val="26"/>
                <c:pt idx="0">
                  <c:v>H１０</c:v>
                </c:pt>
                <c:pt idx="1">
                  <c:v>H１１</c:v>
                </c:pt>
                <c:pt idx="2">
                  <c:v>H１２</c:v>
                </c:pt>
                <c:pt idx="3">
                  <c:v>H１３</c:v>
                </c:pt>
                <c:pt idx="4">
                  <c:v>H１４</c:v>
                </c:pt>
                <c:pt idx="5">
                  <c:v>H１５</c:v>
                </c:pt>
                <c:pt idx="6">
                  <c:v>H１６</c:v>
                </c:pt>
                <c:pt idx="7">
                  <c:v>H１７</c:v>
                </c:pt>
                <c:pt idx="8">
                  <c:v>H１８</c:v>
                </c:pt>
                <c:pt idx="9">
                  <c:v>H１９</c:v>
                </c:pt>
                <c:pt idx="10">
                  <c:v>H２０</c:v>
                </c:pt>
                <c:pt idx="11">
                  <c:v>H２１</c:v>
                </c:pt>
                <c:pt idx="12">
                  <c:v>H２２</c:v>
                </c:pt>
                <c:pt idx="13">
                  <c:v>H２３</c:v>
                </c:pt>
                <c:pt idx="14">
                  <c:v>H２４</c:v>
                </c:pt>
                <c:pt idx="15">
                  <c:v>H２５</c:v>
                </c:pt>
                <c:pt idx="16">
                  <c:v>H２６</c:v>
                </c:pt>
                <c:pt idx="17">
                  <c:v>H２７</c:v>
                </c:pt>
                <c:pt idx="18">
                  <c:v>H２８</c:v>
                </c:pt>
                <c:pt idx="19">
                  <c:v>H２９</c:v>
                </c:pt>
                <c:pt idx="20">
                  <c:v>Ｈ３０</c:v>
                </c:pt>
                <c:pt idx="21">
                  <c:v>R１</c:v>
                </c:pt>
                <c:pt idx="22">
                  <c:v>R２</c:v>
                </c:pt>
                <c:pt idx="23">
                  <c:v>R３</c:v>
                </c:pt>
                <c:pt idx="24">
                  <c:v>R４</c:v>
                </c:pt>
                <c:pt idx="25">
                  <c:v>R５</c:v>
                </c:pt>
              </c:strCache>
            </c:strRef>
          </c:cat>
          <c:val>
            <c:numRef>
              <c:f>普及率!$S$123:$S$148</c:f>
              <c:numCache>
                <c:formatCode>0.0%</c:formatCode>
                <c:ptCount val="26"/>
                <c:pt idx="0">
                  <c:v>0.18683513859122605</c:v>
                </c:pt>
                <c:pt idx="1">
                  <c:v>0.19915996974093977</c:v>
                </c:pt>
                <c:pt idx="2">
                  <c:v>0.22573706187523726</c:v>
                </c:pt>
                <c:pt idx="3">
                  <c:v>0.2925486038240776</c:v>
                </c:pt>
                <c:pt idx="4">
                  <c:v>0.3215132975402672</c:v>
                </c:pt>
                <c:pt idx="5">
                  <c:v>0.36801912271443205</c:v>
                </c:pt>
                <c:pt idx="6">
                  <c:v>0.38300000000000001</c:v>
                </c:pt>
                <c:pt idx="7">
                  <c:v>0.42646534802409169</c:v>
                </c:pt>
                <c:pt idx="8">
                  <c:v>0.47016859242096276</c:v>
                </c:pt>
                <c:pt idx="9">
                  <c:v>0.4966130397967824</c:v>
                </c:pt>
                <c:pt idx="10">
                  <c:v>0.50454886653655606</c:v>
                </c:pt>
                <c:pt idx="11">
                  <c:v>0.53187298555568818</c:v>
                </c:pt>
                <c:pt idx="12">
                  <c:v>0.5508601442708656</c:v>
                </c:pt>
                <c:pt idx="13">
                  <c:v>0.56699999999999995</c:v>
                </c:pt>
                <c:pt idx="14">
                  <c:v>0.57899999999999996</c:v>
                </c:pt>
                <c:pt idx="15">
                  <c:v>0.59</c:v>
                </c:pt>
                <c:pt idx="16">
                  <c:v>0.60599999999999998</c:v>
                </c:pt>
                <c:pt idx="17">
                  <c:v>0.61699393287306858</c:v>
                </c:pt>
                <c:pt idx="18">
                  <c:v>0.63400000000000001</c:v>
                </c:pt>
                <c:pt idx="19">
                  <c:v>0.67</c:v>
                </c:pt>
                <c:pt idx="20">
                  <c:v>0.67800000000000005</c:v>
                </c:pt>
                <c:pt idx="21">
                  <c:v>0.69709581384045205</c:v>
                </c:pt>
                <c:pt idx="22">
                  <c:v>0.70556111768453622</c:v>
                </c:pt>
                <c:pt idx="23">
                  <c:v>0.72855575199658595</c:v>
                </c:pt>
                <c:pt idx="24">
                  <c:v>0.7621726300258207</c:v>
                </c:pt>
                <c:pt idx="25">
                  <c:v>0.76452837232453952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C6-42C5-8418-8FE36B562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885792"/>
        <c:axId val="1"/>
      </c:lineChart>
      <c:catAx>
        <c:axId val="147688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.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6885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176</xdr:row>
      <xdr:rowOff>142875</xdr:rowOff>
    </xdr:from>
    <xdr:to>
      <xdr:col>9</xdr:col>
      <xdr:colOff>730250</xdr:colOff>
      <xdr:row>193</xdr:row>
      <xdr:rowOff>9525</xdr:rowOff>
    </xdr:to>
    <xdr:graphicFrame macro="">
      <xdr:nvGraphicFramePr>
        <xdr:cNvPr id="21590" name="グラフ 12">
          <a:extLst>
            <a:ext uri="{FF2B5EF4-FFF2-40B4-BE49-F238E27FC236}">
              <a16:creationId xmlns:a16="http://schemas.microsoft.com/office/drawing/2014/main" id="{00000000-0008-0000-0000-000056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194</xdr:row>
      <xdr:rowOff>120650</xdr:rowOff>
    </xdr:from>
    <xdr:to>
      <xdr:col>9</xdr:col>
      <xdr:colOff>711200</xdr:colOff>
      <xdr:row>210</xdr:row>
      <xdr:rowOff>6350</xdr:rowOff>
    </xdr:to>
    <xdr:graphicFrame macro="">
      <xdr:nvGraphicFramePr>
        <xdr:cNvPr id="21591" name="グラフ 16">
          <a:extLst>
            <a:ext uri="{FF2B5EF4-FFF2-40B4-BE49-F238E27FC236}">
              <a16:creationId xmlns:a16="http://schemas.microsoft.com/office/drawing/2014/main" id="{00000000-0008-0000-0000-000057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48"/>
  <sheetViews>
    <sheetView tabSelected="1" view="pageBreakPreview" zoomScale="130" zoomScaleNormal="100" zoomScaleSheetLayoutView="130" workbookViewId="0">
      <pane ySplit="5" topLeftCell="A148" activePane="bottomLeft" state="frozen"/>
      <selection activeCell="H1" sqref="H1"/>
      <selection pane="bottomLeft" activeCell="L194" sqref="L194"/>
    </sheetView>
  </sheetViews>
  <sheetFormatPr defaultRowHeight="13.5"/>
  <cols>
    <col min="1" max="1" width="10" customWidth="1"/>
    <col min="2" max="8" width="10.5" customWidth="1"/>
    <col min="9" max="9" width="8" bestFit="1" customWidth="1"/>
    <col min="10" max="10" width="10.5" customWidth="1"/>
    <col min="11" max="18" width="7.75" customWidth="1"/>
    <col min="19" max="19" width="8.125" customWidth="1"/>
  </cols>
  <sheetData>
    <row r="1" spans="1:13" ht="13.9" customHeight="1">
      <c r="A1" s="73" t="s">
        <v>51</v>
      </c>
      <c r="B1" s="12"/>
      <c r="C1" s="13"/>
      <c r="D1" s="13"/>
      <c r="E1" s="12"/>
      <c r="F1" s="12"/>
      <c r="G1" s="12"/>
      <c r="H1" s="12"/>
      <c r="I1" s="12"/>
      <c r="J1" s="12"/>
      <c r="K1" s="12"/>
      <c r="L1" s="14"/>
      <c r="M1" s="14"/>
    </row>
    <row r="2" spans="1:13" ht="13.9" customHeight="1">
      <c r="A2" s="41" t="s">
        <v>12</v>
      </c>
      <c r="B2" s="42"/>
      <c r="C2" s="41"/>
      <c r="D2" s="43"/>
      <c r="E2" s="43" t="s">
        <v>11</v>
      </c>
      <c r="F2" s="44" t="s">
        <v>1</v>
      </c>
      <c r="G2" s="44" t="s">
        <v>1</v>
      </c>
      <c r="H2" s="45" t="s">
        <v>0</v>
      </c>
      <c r="I2" s="44" t="s">
        <v>31</v>
      </c>
      <c r="J2" s="46"/>
      <c r="K2" s="44" t="s">
        <v>2</v>
      </c>
      <c r="L2" s="44" t="s">
        <v>4</v>
      </c>
      <c r="M2" s="44"/>
    </row>
    <row r="3" spans="1:13" ht="13.9" customHeight="1">
      <c r="A3" s="15" t="s">
        <v>13</v>
      </c>
      <c r="B3" s="17" t="s">
        <v>14</v>
      </c>
      <c r="C3" s="15" t="s">
        <v>39</v>
      </c>
      <c r="D3" s="17" t="s">
        <v>18</v>
      </c>
      <c r="E3" s="17" t="s">
        <v>3</v>
      </c>
      <c r="F3" s="18" t="s">
        <v>3</v>
      </c>
      <c r="G3" s="18" t="s">
        <v>2</v>
      </c>
      <c r="H3" s="19" t="s">
        <v>3</v>
      </c>
      <c r="I3" s="18" t="s">
        <v>2</v>
      </c>
      <c r="J3" s="20" t="s">
        <v>10</v>
      </c>
      <c r="K3" s="18" t="s">
        <v>15</v>
      </c>
      <c r="L3" s="18" t="s">
        <v>2</v>
      </c>
      <c r="M3" s="18" t="s">
        <v>5</v>
      </c>
    </row>
    <row r="4" spans="1:13" ht="13.9" customHeight="1">
      <c r="A4" s="15"/>
      <c r="B4" s="16"/>
      <c r="C4" s="47"/>
      <c r="D4" s="48"/>
      <c r="E4" s="48"/>
      <c r="F4" s="49"/>
      <c r="G4" s="49"/>
      <c r="H4" s="50"/>
      <c r="I4" s="51" t="s">
        <v>21</v>
      </c>
      <c r="J4" s="52"/>
      <c r="K4" s="50"/>
      <c r="L4" s="51" t="s">
        <v>24</v>
      </c>
      <c r="M4" s="49"/>
    </row>
    <row r="5" spans="1:13" ht="13.9" customHeight="1">
      <c r="A5" s="21"/>
      <c r="B5" s="22"/>
      <c r="C5" s="53" t="s">
        <v>17</v>
      </c>
      <c r="D5" s="54" t="s">
        <v>19</v>
      </c>
      <c r="E5" s="54" t="s">
        <v>32</v>
      </c>
      <c r="F5" s="55" t="s">
        <v>33</v>
      </c>
      <c r="G5" s="55" t="s">
        <v>20</v>
      </c>
      <c r="H5" s="56" t="s">
        <v>34</v>
      </c>
      <c r="I5" s="55" t="s">
        <v>22</v>
      </c>
      <c r="J5" s="57" t="s">
        <v>23</v>
      </c>
      <c r="K5" s="56" t="s">
        <v>35</v>
      </c>
      <c r="L5" s="55" t="s">
        <v>25</v>
      </c>
      <c r="M5" s="55" t="s">
        <v>36</v>
      </c>
    </row>
    <row r="6" spans="1:13" ht="13.9" customHeight="1">
      <c r="A6" s="164" t="s">
        <v>40</v>
      </c>
      <c r="B6" s="23" t="s">
        <v>6</v>
      </c>
      <c r="C6" s="24">
        <v>8714</v>
      </c>
      <c r="D6" s="24">
        <v>3184</v>
      </c>
      <c r="E6" s="25">
        <v>128.80000000000001</v>
      </c>
      <c r="F6" s="25">
        <v>47.7</v>
      </c>
      <c r="G6" s="24">
        <f>C6/E6*F6</f>
        <v>3227.1568322981366</v>
      </c>
      <c r="H6" s="25">
        <v>47.7</v>
      </c>
      <c r="I6" s="24">
        <f>C6/E6*H6</f>
        <v>3227.1568322981366</v>
      </c>
      <c r="J6" s="24">
        <v>615</v>
      </c>
      <c r="K6" s="26">
        <f>I6/C6</f>
        <v>0.37034161490683232</v>
      </c>
      <c r="L6" s="24">
        <f>C6/D6*J6</f>
        <v>1683.1375628140702</v>
      </c>
      <c r="M6" s="26">
        <f>L6/I6</f>
        <v>0.52155431244271666</v>
      </c>
    </row>
    <row r="7" spans="1:13" ht="13.9" customHeight="1">
      <c r="A7" s="165"/>
      <c r="B7" s="27" t="s">
        <v>7</v>
      </c>
      <c r="C7" s="24">
        <v>7522</v>
      </c>
      <c r="D7" s="28">
        <v>2833</v>
      </c>
      <c r="E7" s="29">
        <v>137.1</v>
      </c>
      <c r="F7" s="29">
        <v>41.35</v>
      </c>
      <c r="G7" s="24">
        <f>C7/E7*F7</f>
        <v>2268.6703136396795</v>
      </c>
      <c r="H7" s="29">
        <v>41.35</v>
      </c>
      <c r="I7" s="24">
        <f>C7/E7*H7</f>
        <v>2268.6703136396795</v>
      </c>
      <c r="J7" s="24">
        <v>0</v>
      </c>
      <c r="K7" s="26">
        <f>I7/C7</f>
        <v>0.30160466812545594</v>
      </c>
      <c r="L7" s="24">
        <f>C7/D7*J7</f>
        <v>0</v>
      </c>
      <c r="M7" s="26">
        <f>L7/I7</f>
        <v>0</v>
      </c>
    </row>
    <row r="8" spans="1:13" ht="13.9" customHeight="1">
      <c r="A8" s="165"/>
      <c r="B8" s="27" t="s">
        <v>8</v>
      </c>
      <c r="C8" s="24">
        <v>7990</v>
      </c>
      <c r="D8" s="24">
        <v>2932</v>
      </c>
      <c r="E8" s="25">
        <v>160.19999999999999</v>
      </c>
      <c r="F8" s="25">
        <v>5.76</v>
      </c>
      <c r="G8" s="24">
        <f>C8/E8*F8</f>
        <v>287.28089887640448</v>
      </c>
      <c r="H8" s="25">
        <v>5.76</v>
      </c>
      <c r="I8" s="24">
        <f>C8/E8*H8</f>
        <v>287.28089887640448</v>
      </c>
      <c r="J8" s="24">
        <v>0</v>
      </c>
      <c r="K8" s="26">
        <f>I8/C8</f>
        <v>3.5955056179775277E-2</v>
      </c>
      <c r="L8" s="24">
        <f>C8/D8*J8</f>
        <v>0</v>
      </c>
      <c r="M8" s="26">
        <f>L8/I8</f>
        <v>0</v>
      </c>
    </row>
    <row r="9" spans="1:13" ht="13.9" customHeight="1" thickBot="1">
      <c r="A9" s="165"/>
      <c r="B9" s="30" t="s">
        <v>16</v>
      </c>
      <c r="C9" s="31">
        <v>6727</v>
      </c>
      <c r="D9" s="32">
        <v>2404</v>
      </c>
      <c r="E9" s="33">
        <v>84.9</v>
      </c>
      <c r="F9" s="33"/>
      <c r="G9" s="32"/>
      <c r="H9" s="33"/>
      <c r="I9" s="32"/>
      <c r="J9" s="32"/>
      <c r="K9" s="34"/>
      <c r="L9" s="32"/>
      <c r="M9" s="34"/>
    </row>
    <row r="10" spans="1:13" ht="13.9" customHeight="1" thickBot="1">
      <c r="A10" s="166"/>
      <c r="B10" s="30" t="s">
        <v>9</v>
      </c>
      <c r="C10" s="60">
        <f t="shared" ref="C10:J10" si="0">SUM(C6:C9)</f>
        <v>30953</v>
      </c>
      <c r="D10" s="60">
        <f t="shared" si="0"/>
        <v>11353</v>
      </c>
      <c r="E10" s="61">
        <f t="shared" si="0"/>
        <v>511</v>
      </c>
      <c r="F10" s="61">
        <f t="shared" si="0"/>
        <v>94.810000000000016</v>
      </c>
      <c r="G10" s="59">
        <f t="shared" si="0"/>
        <v>5783.1080448142202</v>
      </c>
      <c r="H10" s="61">
        <f t="shared" si="0"/>
        <v>94.810000000000016</v>
      </c>
      <c r="I10" s="59">
        <f t="shared" si="0"/>
        <v>5783.1080448142202</v>
      </c>
      <c r="J10" s="60">
        <f t="shared" si="0"/>
        <v>615</v>
      </c>
      <c r="K10" s="62">
        <f>I10/C10</f>
        <v>0.18683513859122605</v>
      </c>
      <c r="L10" s="60">
        <f>SUM(L6:L9)</f>
        <v>1683.1375628140702</v>
      </c>
      <c r="M10" s="62">
        <f>L10/I10</f>
        <v>0.29104376915858576</v>
      </c>
    </row>
    <row r="11" spans="1:13" ht="13.9" customHeight="1">
      <c r="A11" s="164" t="s">
        <v>41</v>
      </c>
      <c r="B11" s="23" t="s">
        <v>6</v>
      </c>
      <c r="C11" s="24">
        <v>8664</v>
      </c>
      <c r="D11" s="24">
        <v>3213</v>
      </c>
      <c r="E11" s="25">
        <v>128.80000000000001</v>
      </c>
      <c r="F11" s="29">
        <v>52.75</v>
      </c>
      <c r="G11" s="24">
        <f>C11/E11*F11</f>
        <v>3548.3385093167703</v>
      </c>
      <c r="H11" s="29">
        <v>52.75</v>
      </c>
      <c r="I11" s="24">
        <f>C11/E11*H11</f>
        <v>3548.3385093167703</v>
      </c>
      <c r="J11" s="24">
        <v>883</v>
      </c>
      <c r="K11" s="26">
        <f>I11/C11</f>
        <v>0.40954968944099379</v>
      </c>
      <c r="L11" s="24">
        <f>C11/D11*J11</f>
        <v>2381.0494864612515</v>
      </c>
      <c r="M11" s="35">
        <f>L11/I11</f>
        <v>0.67103222542308139</v>
      </c>
    </row>
    <row r="12" spans="1:13" ht="13.9" customHeight="1">
      <c r="A12" s="165"/>
      <c r="B12" s="27" t="s">
        <v>7</v>
      </c>
      <c r="C12" s="24">
        <v>7635</v>
      </c>
      <c r="D12" s="28">
        <v>2927</v>
      </c>
      <c r="E12" s="29">
        <v>137.1</v>
      </c>
      <c r="F12" s="29">
        <v>42.7</v>
      </c>
      <c r="G12" s="24">
        <f>C12/E12*F12</f>
        <v>2377.9321663019696</v>
      </c>
      <c r="H12" s="29">
        <v>42.7</v>
      </c>
      <c r="I12" s="24">
        <f>C12/E12*H12</f>
        <v>2377.9321663019696</v>
      </c>
      <c r="J12" s="24">
        <v>192</v>
      </c>
      <c r="K12" s="26">
        <f>I12/C12</f>
        <v>0.31145149525893512</v>
      </c>
      <c r="L12" s="24">
        <f>C12/D12*J12</f>
        <v>500.82678510420226</v>
      </c>
      <c r="M12" s="26">
        <f>L12/I12</f>
        <v>0.21061441205156864</v>
      </c>
    </row>
    <row r="13" spans="1:13" ht="13.9" customHeight="1">
      <c r="A13" s="165"/>
      <c r="B13" s="27" t="s">
        <v>8</v>
      </c>
      <c r="C13" s="24">
        <v>8257</v>
      </c>
      <c r="D13" s="24">
        <v>3095</v>
      </c>
      <c r="E13" s="25">
        <v>160.19999999999999</v>
      </c>
      <c r="F13" s="36">
        <v>5.76</v>
      </c>
      <c r="G13" s="24">
        <f>C13/E13*F13</f>
        <v>296.8808988764045</v>
      </c>
      <c r="H13" s="36">
        <v>5.76</v>
      </c>
      <c r="I13" s="24">
        <f>C13/E13*H13</f>
        <v>296.8808988764045</v>
      </c>
      <c r="J13" s="32">
        <v>200</v>
      </c>
      <c r="K13" s="26">
        <f>I13/C13</f>
        <v>3.5955056179775284E-2</v>
      </c>
      <c r="L13" s="24">
        <f>C13/D13*J13</f>
        <v>533.57027463651048</v>
      </c>
      <c r="M13" s="26">
        <v>1.798</v>
      </c>
    </row>
    <row r="14" spans="1:13" ht="13.9" customHeight="1" thickBot="1">
      <c r="A14" s="165"/>
      <c r="B14" s="30" t="s">
        <v>16</v>
      </c>
      <c r="C14" s="31">
        <v>6691</v>
      </c>
      <c r="D14" s="32">
        <v>2448</v>
      </c>
      <c r="E14" s="33">
        <v>84.9</v>
      </c>
      <c r="F14" s="33"/>
      <c r="G14" s="32"/>
      <c r="H14" s="33"/>
      <c r="I14" s="32"/>
      <c r="J14" s="32"/>
      <c r="K14" s="34"/>
      <c r="L14" s="32"/>
      <c r="M14" s="34"/>
    </row>
    <row r="15" spans="1:13" ht="13.9" customHeight="1" thickBot="1">
      <c r="A15" s="166"/>
      <c r="B15" s="30" t="s">
        <v>9</v>
      </c>
      <c r="C15" s="60">
        <f t="shared" ref="C15:J15" si="1">SUM(C11:C14)</f>
        <v>31247</v>
      </c>
      <c r="D15" s="60">
        <f t="shared" si="1"/>
        <v>11683</v>
      </c>
      <c r="E15" s="61">
        <f t="shared" si="1"/>
        <v>511</v>
      </c>
      <c r="F15" s="61">
        <f t="shared" si="1"/>
        <v>101.21000000000001</v>
      </c>
      <c r="G15" s="59">
        <f t="shared" si="1"/>
        <v>6223.1515744951448</v>
      </c>
      <c r="H15" s="61">
        <f t="shared" si="1"/>
        <v>101.21000000000001</v>
      </c>
      <c r="I15" s="59">
        <f t="shared" si="1"/>
        <v>6223.1515744951448</v>
      </c>
      <c r="J15" s="60">
        <f t="shared" si="1"/>
        <v>1275</v>
      </c>
      <c r="K15" s="62">
        <f>I15/C15</f>
        <v>0.19915996974093977</v>
      </c>
      <c r="L15" s="60">
        <v>3416</v>
      </c>
      <c r="M15" s="62">
        <f>L15/I15</f>
        <v>0.54891801350300939</v>
      </c>
    </row>
    <row r="16" spans="1:13" ht="13.9" customHeight="1">
      <c r="A16" s="164" t="s">
        <v>42</v>
      </c>
      <c r="B16" s="23" t="s">
        <v>6</v>
      </c>
      <c r="C16" s="24">
        <v>8632</v>
      </c>
      <c r="D16" s="24">
        <v>3231</v>
      </c>
      <c r="E16" s="25">
        <v>128.80000000000001</v>
      </c>
      <c r="F16" s="29">
        <v>65.64</v>
      </c>
      <c r="G16" s="24">
        <f>C16/E16*F16</f>
        <v>4399.1031055900612</v>
      </c>
      <c r="H16" s="29">
        <v>63.84</v>
      </c>
      <c r="I16" s="24">
        <f>C16/E16*H16</f>
        <v>4278.4695652173914</v>
      </c>
      <c r="J16" s="24">
        <v>1106</v>
      </c>
      <c r="K16" s="26">
        <f>I16/C16</f>
        <v>0.4956521739130435</v>
      </c>
      <c r="L16" s="24">
        <f>C16/D16*J16</f>
        <v>2954.8102754565152</v>
      </c>
      <c r="M16" s="35">
        <f>L16/I16</f>
        <v>0.69062318439242643</v>
      </c>
    </row>
    <row r="17" spans="1:13" ht="13.9" customHeight="1">
      <c r="A17" s="165"/>
      <c r="B17" s="27" t="s">
        <v>7</v>
      </c>
      <c r="C17" s="24">
        <v>7937</v>
      </c>
      <c r="D17" s="28">
        <v>3078</v>
      </c>
      <c r="E17" s="29">
        <v>137.1</v>
      </c>
      <c r="F17" s="29">
        <v>44.17</v>
      </c>
      <c r="G17" s="24">
        <f>C17/E17*F17</f>
        <v>2557.0918307804523</v>
      </c>
      <c r="H17" s="29">
        <v>44.17</v>
      </c>
      <c r="I17" s="24">
        <f>C17/E17*H17</f>
        <v>2557.0918307804523</v>
      </c>
      <c r="J17" s="24">
        <v>480</v>
      </c>
      <c r="K17" s="26">
        <f>I17/C17</f>
        <v>0.32217359591539024</v>
      </c>
      <c r="L17" s="24">
        <f>C17/D17*J17</f>
        <v>1237.7387914230021</v>
      </c>
      <c r="M17" s="26">
        <f>L17/I17</f>
        <v>0.4840415883872386</v>
      </c>
    </row>
    <row r="18" spans="1:13" ht="13.9" customHeight="1">
      <c r="A18" s="165"/>
      <c r="B18" s="27" t="s">
        <v>8</v>
      </c>
      <c r="C18" s="24">
        <v>8383</v>
      </c>
      <c r="D18" s="24">
        <v>3182</v>
      </c>
      <c r="E18" s="25">
        <v>160.19999999999999</v>
      </c>
      <c r="F18" s="36">
        <v>5.76</v>
      </c>
      <c r="G18" s="24">
        <f>C18/E18*F18</f>
        <v>301.41123595505621</v>
      </c>
      <c r="H18" s="36">
        <v>5.76</v>
      </c>
      <c r="I18" s="24">
        <f>C18/E18*H18</f>
        <v>301.41123595505621</v>
      </c>
      <c r="J18" s="32">
        <v>231</v>
      </c>
      <c r="K18" s="26">
        <f>I18/C18</f>
        <v>3.5955056179775284E-2</v>
      </c>
      <c r="L18" s="24">
        <f>C18/D18*J18</f>
        <v>608.57102451288495</v>
      </c>
      <c r="M18" s="26">
        <v>2.0230000000000001</v>
      </c>
    </row>
    <row r="19" spans="1:13" ht="13.9" customHeight="1" thickBot="1">
      <c r="A19" s="165"/>
      <c r="B19" s="30" t="s">
        <v>16</v>
      </c>
      <c r="C19" s="31">
        <v>6660</v>
      </c>
      <c r="D19" s="32">
        <v>2465</v>
      </c>
      <c r="E19" s="33">
        <v>84.9</v>
      </c>
      <c r="F19" s="33"/>
      <c r="G19" s="32"/>
      <c r="H19" s="33"/>
      <c r="I19" s="32"/>
      <c r="J19" s="32"/>
      <c r="K19" s="34"/>
      <c r="L19" s="32"/>
      <c r="M19" s="34"/>
    </row>
    <row r="20" spans="1:13" ht="13.9" customHeight="1" thickBot="1">
      <c r="A20" s="166"/>
      <c r="B20" s="30" t="s">
        <v>9</v>
      </c>
      <c r="C20" s="60">
        <f>SUM(C16:C19)</f>
        <v>31612</v>
      </c>
      <c r="D20" s="60">
        <f>SUM(D16:D19)</f>
        <v>11956</v>
      </c>
      <c r="E20" s="61">
        <f>SUM(E16:E19)</f>
        <v>511</v>
      </c>
      <c r="F20" s="61">
        <f>SUM(F16:F19)</f>
        <v>115.57000000000001</v>
      </c>
      <c r="G20" s="59">
        <v>7257</v>
      </c>
      <c r="H20" s="61">
        <f>SUM(H16:H19)</f>
        <v>113.77000000000001</v>
      </c>
      <c r="I20" s="59">
        <v>7136</v>
      </c>
      <c r="J20" s="60">
        <f>SUM(J16:J19)</f>
        <v>1817</v>
      </c>
      <c r="K20" s="62">
        <f>I20/C20</f>
        <v>0.22573706187523726</v>
      </c>
      <c r="L20" s="60">
        <v>4802</v>
      </c>
      <c r="M20" s="62">
        <f>L20/I20</f>
        <v>0.67292600896860988</v>
      </c>
    </row>
    <row r="21" spans="1:13" ht="13.9" customHeight="1">
      <c r="A21" s="164" t="s">
        <v>43</v>
      </c>
      <c r="B21" s="23" t="s">
        <v>6</v>
      </c>
      <c r="C21" s="24">
        <v>8563</v>
      </c>
      <c r="D21" s="24">
        <v>3256</v>
      </c>
      <c r="E21" s="25">
        <v>128.80000000000001</v>
      </c>
      <c r="F21" s="29">
        <v>91.98</v>
      </c>
      <c r="G21" s="28">
        <f>C21/E21*F21</f>
        <v>6115.0989130434782</v>
      </c>
      <c r="H21" s="29">
        <v>91.15</v>
      </c>
      <c r="I21" s="24">
        <f>C21/E21*H21</f>
        <v>6059.9180900621122</v>
      </c>
      <c r="J21" s="24">
        <v>1307</v>
      </c>
      <c r="K21" s="26">
        <f>I21/C21</f>
        <v>0.70768633540372672</v>
      </c>
      <c r="L21" s="24">
        <f>C21/D21*J21</f>
        <v>3437.2976044226048</v>
      </c>
      <c r="M21" s="35">
        <f>L21/I21</f>
        <v>0.56721849261618873</v>
      </c>
    </row>
    <row r="22" spans="1:13" ht="13.9" customHeight="1">
      <c r="A22" s="165"/>
      <c r="B22" s="27" t="s">
        <v>7</v>
      </c>
      <c r="C22" s="24">
        <v>8191</v>
      </c>
      <c r="D22" s="28">
        <v>3218</v>
      </c>
      <c r="E22" s="29">
        <v>139.1</v>
      </c>
      <c r="F22" s="29">
        <v>52.77</v>
      </c>
      <c r="G22" s="24">
        <f>C22/E22*F22</f>
        <v>3107.3980589503958</v>
      </c>
      <c r="H22" s="29">
        <v>49.95</v>
      </c>
      <c r="I22" s="24">
        <f>C22/E22*H22</f>
        <v>2941.3404025880664</v>
      </c>
      <c r="J22" s="24">
        <v>758</v>
      </c>
      <c r="K22" s="26">
        <f>I22/C22</f>
        <v>0.35909417685118622</v>
      </c>
      <c r="L22" s="24">
        <f>C22/D22*J22</f>
        <v>1929.3903045369796</v>
      </c>
      <c r="M22" s="26">
        <f>L22/I22</f>
        <v>0.65595614259380575</v>
      </c>
    </row>
    <row r="23" spans="1:13" ht="13.9" customHeight="1">
      <c r="A23" s="165"/>
      <c r="B23" s="27" t="s">
        <v>8</v>
      </c>
      <c r="C23" s="24">
        <v>8426</v>
      </c>
      <c r="D23" s="24">
        <v>3261</v>
      </c>
      <c r="E23" s="25">
        <v>160.19999999999999</v>
      </c>
      <c r="F23" s="36">
        <v>5.76</v>
      </c>
      <c r="G23" s="32">
        <f>C23/E23*F23</f>
        <v>302.95730337078652</v>
      </c>
      <c r="H23" s="36">
        <v>5.76</v>
      </c>
      <c r="I23" s="24">
        <f>C23/E23*H23</f>
        <v>302.95730337078652</v>
      </c>
      <c r="J23" s="32">
        <v>292</v>
      </c>
      <c r="K23" s="26">
        <f>I23/C23</f>
        <v>3.5955056179775284E-2</v>
      </c>
      <c r="L23" s="24">
        <f>C23/D23*J23</f>
        <v>754.490033731984</v>
      </c>
      <c r="M23" s="26">
        <v>2.488</v>
      </c>
    </row>
    <row r="24" spans="1:13" ht="13.9" customHeight="1" thickBot="1">
      <c r="A24" s="165"/>
      <c r="B24" s="30" t="s">
        <v>16</v>
      </c>
      <c r="C24" s="31">
        <v>6624</v>
      </c>
      <c r="D24" s="32">
        <v>2480</v>
      </c>
      <c r="E24" s="33">
        <v>84.9</v>
      </c>
      <c r="F24" s="37"/>
      <c r="G24" s="24"/>
      <c r="H24" s="38"/>
      <c r="I24" s="32"/>
      <c r="J24" s="32"/>
      <c r="K24" s="34"/>
      <c r="L24" s="32"/>
      <c r="M24" s="34"/>
    </row>
    <row r="25" spans="1:13" ht="13.9" customHeight="1" thickBot="1">
      <c r="A25" s="166"/>
      <c r="B25" s="30" t="s">
        <v>9</v>
      </c>
      <c r="C25" s="60">
        <f t="shared" ref="C25:J25" si="2">SUM(C21:C24)</f>
        <v>31804</v>
      </c>
      <c r="D25" s="60">
        <f t="shared" si="2"/>
        <v>12215</v>
      </c>
      <c r="E25" s="61">
        <f t="shared" si="2"/>
        <v>513</v>
      </c>
      <c r="F25" s="61">
        <f t="shared" si="2"/>
        <v>150.51</v>
      </c>
      <c r="G25" s="59">
        <f t="shared" si="2"/>
        <v>9525.4542753646601</v>
      </c>
      <c r="H25" s="61">
        <f t="shared" si="2"/>
        <v>146.86000000000001</v>
      </c>
      <c r="I25" s="59">
        <f t="shared" si="2"/>
        <v>9304.2157960209643</v>
      </c>
      <c r="J25" s="60">
        <f t="shared" si="2"/>
        <v>2357</v>
      </c>
      <c r="K25" s="62">
        <f>I25/C25</f>
        <v>0.2925486038240776</v>
      </c>
      <c r="L25" s="60">
        <v>6120</v>
      </c>
      <c r="M25" s="62">
        <f>L25/I25</f>
        <v>0.65776634314707916</v>
      </c>
    </row>
    <row r="26" spans="1:13" ht="13.9" customHeight="1">
      <c r="A26" s="164" t="s">
        <v>44</v>
      </c>
      <c r="B26" s="23" t="s">
        <v>6</v>
      </c>
      <c r="C26" s="24">
        <v>8528</v>
      </c>
      <c r="D26" s="24">
        <v>3289</v>
      </c>
      <c r="E26" s="25">
        <v>128.80000000000001</v>
      </c>
      <c r="F26" s="29">
        <v>104.35</v>
      </c>
      <c r="G26" s="24">
        <f>C26/E26*F26</f>
        <v>6909.1366459627325</v>
      </c>
      <c r="H26" s="29">
        <v>102.74</v>
      </c>
      <c r="I26" s="24">
        <f>C26/E26*H26</f>
        <v>6802.536645962733</v>
      </c>
      <c r="J26" s="24">
        <v>1554</v>
      </c>
      <c r="K26" s="26">
        <f>I26/C26</f>
        <v>0.79767080745341612</v>
      </c>
      <c r="L26" s="24">
        <f>C26/D26*J26</f>
        <v>4029.343873517787</v>
      </c>
      <c r="M26" s="35">
        <f>L26/I26</f>
        <v>0.59232960926556411</v>
      </c>
    </row>
    <row r="27" spans="1:13" ht="13.9" customHeight="1">
      <c r="A27" s="165"/>
      <c r="B27" s="27" t="s">
        <v>7</v>
      </c>
      <c r="C27" s="24">
        <v>8389</v>
      </c>
      <c r="D27" s="28">
        <v>3309</v>
      </c>
      <c r="E27" s="29">
        <v>139.1</v>
      </c>
      <c r="F27" s="29">
        <v>60.17</v>
      </c>
      <c r="G27" s="24">
        <f>C27/E27*F27</f>
        <v>3628.8003594536308</v>
      </c>
      <c r="H27" s="29">
        <v>52.9</v>
      </c>
      <c r="I27" s="24">
        <f>C27/E27*H27</f>
        <v>3190.3529834651331</v>
      </c>
      <c r="J27" s="24">
        <v>989</v>
      </c>
      <c r="K27" s="26">
        <f>I27/C27</f>
        <v>0.38030194104960463</v>
      </c>
      <c r="L27" s="24">
        <f>C27/D27*J27</f>
        <v>2507.319734058628</v>
      </c>
      <c r="M27" s="26">
        <f>L27/I27</f>
        <v>0.78590668401066921</v>
      </c>
    </row>
    <row r="28" spans="1:13" ht="13.9" customHeight="1">
      <c r="A28" s="165"/>
      <c r="B28" s="27" t="s">
        <v>8</v>
      </c>
      <c r="C28" s="24">
        <v>8527</v>
      </c>
      <c r="D28" s="24">
        <v>3325</v>
      </c>
      <c r="E28" s="25">
        <v>160.19999999999999</v>
      </c>
      <c r="F28" s="36">
        <v>5.76</v>
      </c>
      <c r="G28" s="24">
        <f>C28/E28*F28</f>
        <v>306.58876404494384</v>
      </c>
      <c r="H28" s="36">
        <v>5.76</v>
      </c>
      <c r="I28" s="24">
        <f>C28/E28*H28</f>
        <v>306.58876404494384</v>
      </c>
      <c r="J28" s="32">
        <v>306</v>
      </c>
      <c r="K28" s="26">
        <f>I28/C28</f>
        <v>3.5955056179775284E-2</v>
      </c>
      <c r="L28" s="24">
        <f>C28/D28*J28</f>
        <v>784.7404511278196</v>
      </c>
      <c r="M28" s="26">
        <v>2.5569999999999999</v>
      </c>
    </row>
    <row r="29" spans="1:13" ht="13.9" customHeight="1" thickBot="1">
      <c r="A29" s="165"/>
      <c r="B29" s="30" t="s">
        <v>16</v>
      </c>
      <c r="C29" s="31">
        <v>6592</v>
      </c>
      <c r="D29" s="32">
        <v>2506</v>
      </c>
      <c r="E29" s="33">
        <v>84.9</v>
      </c>
      <c r="F29" s="33"/>
      <c r="G29" s="32"/>
      <c r="H29" s="33"/>
      <c r="I29" s="32"/>
      <c r="J29" s="32"/>
      <c r="K29" s="34"/>
      <c r="L29" s="32"/>
      <c r="M29" s="34"/>
    </row>
    <row r="30" spans="1:13" ht="13.9" customHeight="1" thickBot="1">
      <c r="A30" s="166"/>
      <c r="B30" s="30" t="s">
        <v>9</v>
      </c>
      <c r="C30" s="60">
        <f t="shared" ref="C30:H30" si="3">SUM(C26:C29)</f>
        <v>32036</v>
      </c>
      <c r="D30" s="60">
        <f t="shared" si="3"/>
        <v>12429</v>
      </c>
      <c r="E30" s="61">
        <f t="shared" si="3"/>
        <v>513</v>
      </c>
      <c r="F30" s="61">
        <f t="shared" si="3"/>
        <v>170.27999999999997</v>
      </c>
      <c r="G30" s="59">
        <f t="shared" si="3"/>
        <v>10844.525769461306</v>
      </c>
      <c r="H30" s="61">
        <f t="shared" si="3"/>
        <v>161.39999999999998</v>
      </c>
      <c r="I30" s="59">
        <v>10300</v>
      </c>
      <c r="J30" s="60">
        <f>SUM(J26:J29)</f>
        <v>2849</v>
      </c>
      <c r="K30" s="62">
        <f>I30/C30</f>
        <v>0.3215132975402672</v>
      </c>
      <c r="L30" s="60">
        <f>SUM(L26:L29)</f>
        <v>7321.4040587042346</v>
      </c>
      <c r="M30" s="62">
        <f>L30/I30</f>
        <v>0.7108159280295373</v>
      </c>
    </row>
    <row r="31" spans="1:13" ht="13.9" customHeight="1">
      <c r="A31" s="164" t="s">
        <v>45</v>
      </c>
      <c r="B31" s="23" t="s">
        <v>6</v>
      </c>
      <c r="C31" s="24">
        <v>8565</v>
      </c>
      <c r="D31" s="24">
        <v>3344</v>
      </c>
      <c r="E31" s="25">
        <v>128.80000000000001</v>
      </c>
      <c r="F31" s="29">
        <v>107.19</v>
      </c>
      <c r="G31" s="24">
        <f>C31/E31*F31</f>
        <v>7127.9685559006202</v>
      </c>
      <c r="H31" s="29">
        <v>104.67</v>
      </c>
      <c r="I31" s="24">
        <f>C31/E31*H31</f>
        <v>6960.3924689440992</v>
      </c>
      <c r="J31" s="24">
        <v>1741</v>
      </c>
      <c r="K31" s="26">
        <f>I31/C31</f>
        <v>0.81265527950310557</v>
      </c>
      <c r="L31" s="24">
        <f>C31/D31*J31</f>
        <v>4459.2299641148329</v>
      </c>
      <c r="M31" s="35">
        <f>L31/I31</f>
        <v>0.64065783416826549</v>
      </c>
    </row>
    <row r="32" spans="1:13" ht="13.9" customHeight="1">
      <c r="A32" s="165"/>
      <c r="B32" s="27" t="s">
        <v>7</v>
      </c>
      <c r="C32" s="24">
        <v>8484</v>
      </c>
      <c r="D32" s="28">
        <v>3390</v>
      </c>
      <c r="E32" s="29">
        <v>139.1</v>
      </c>
      <c r="F32" s="29">
        <v>76.069999999999993</v>
      </c>
      <c r="G32" s="24">
        <f>C32/E32*F32</f>
        <v>4639.6684399712431</v>
      </c>
      <c r="H32" s="29">
        <v>75.180000000000007</v>
      </c>
      <c r="I32" s="24">
        <f>C32/E32*H32</f>
        <v>4585.3854780733291</v>
      </c>
      <c r="J32" s="24">
        <v>1136</v>
      </c>
      <c r="K32" s="26">
        <f>I32/C32</f>
        <v>0.54047447879223587</v>
      </c>
      <c r="L32" s="24">
        <f>C32/D32*J32</f>
        <v>2843.0159292035401</v>
      </c>
      <c r="M32" s="26">
        <f>L32/I32</f>
        <v>0.62001677782564713</v>
      </c>
    </row>
    <row r="33" spans="1:13" ht="13.9" customHeight="1">
      <c r="A33" s="165"/>
      <c r="B33" s="27" t="s">
        <v>8</v>
      </c>
      <c r="C33" s="24">
        <v>8608</v>
      </c>
      <c r="D33" s="24">
        <v>3379</v>
      </c>
      <c r="E33" s="25">
        <v>160.19999999999999</v>
      </c>
      <c r="F33" s="36">
        <v>5.76</v>
      </c>
      <c r="G33" s="24">
        <f>C33/E33*F33</f>
        <v>309.50112359550565</v>
      </c>
      <c r="H33" s="36">
        <v>5.76</v>
      </c>
      <c r="I33" s="24">
        <f>C33/E33*H33</f>
        <v>309.50112359550565</v>
      </c>
      <c r="J33" s="32">
        <v>344</v>
      </c>
      <c r="K33" s="26">
        <f>I33/C33</f>
        <v>3.5955056179775284E-2</v>
      </c>
      <c r="L33" s="24">
        <f>C33/D33*J33</f>
        <v>876.33974548683045</v>
      </c>
      <c r="M33" s="26">
        <v>2.8260000000000001</v>
      </c>
    </row>
    <row r="34" spans="1:13" ht="13.9" customHeight="1" thickBot="1">
      <c r="A34" s="165"/>
      <c r="B34" s="30" t="s">
        <v>16</v>
      </c>
      <c r="C34" s="31">
        <v>6556</v>
      </c>
      <c r="D34" s="32">
        <v>2534</v>
      </c>
      <c r="E34" s="33">
        <v>84.9</v>
      </c>
      <c r="F34" s="33"/>
      <c r="G34" s="32"/>
      <c r="H34" s="33"/>
      <c r="I34" s="32"/>
      <c r="J34" s="32"/>
      <c r="K34" s="34"/>
      <c r="L34" s="32"/>
      <c r="M34" s="34"/>
    </row>
    <row r="35" spans="1:13" ht="13.9" customHeight="1" thickBot="1">
      <c r="A35" s="166"/>
      <c r="B35" s="30" t="s">
        <v>9</v>
      </c>
      <c r="C35" s="60">
        <f>SUM(C31:C34)</f>
        <v>32213</v>
      </c>
      <c r="D35" s="60">
        <f>SUM(D31:D34)</f>
        <v>12647</v>
      </c>
      <c r="E35" s="61">
        <f>SUM(E31:E34)</f>
        <v>513</v>
      </c>
      <c r="F35" s="61">
        <f>SUM(F31:F34)</f>
        <v>189.01999999999998</v>
      </c>
      <c r="G35" s="59">
        <v>12078</v>
      </c>
      <c r="H35" s="61">
        <f>SUM(H31:H34)</f>
        <v>185.61</v>
      </c>
      <c r="I35" s="59">
        <v>11855</v>
      </c>
      <c r="J35" s="60">
        <f>SUM(J31:J34)</f>
        <v>3221</v>
      </c>
      <c r="K35" s="62">
        <f>I35/C35</f>
        <v>0.36801912271443205</v>
      </c>
      <c r="L35" s="60">
        <v>8178</v>
      </c>
      <c r="M35" s="62">
        <f>L35/I35</f>
        <v>0.68983551244200758</v>
      </c>
    </row>
    <row r="36" spans="1:13" ht="13.9" customHeight="1">
      <c r="A36" s="164" t="s">
        <v>47</v>
      </c>
      <c r="B36" s="23" t="s">
        <v>6</v>
      </c>
      <c r="C36" s="24">
        <v>8598</v>
      </c>
      <c r="D36" s="24">
        <v>3388</v>
      </c>
      <c r="E36" s="25">
        <v>128.80000000000001</v>
      </c>
      <c r="F36" s="29">
        <v>109.67</v>
      </c>
      <c r="G36" s="24">
        <f>C36/E36*F36</f>
        <v>7320.9833850931673</v>
      </c>
      <c r="H36" s="29">
        <v>107.51</v>
      </c>
      <c r="I36" s="24">
        <f>C36/E36*H36</f>
        <v>7176.7933229813661</v>
      </c>
      <c r="J36" s="24">
        <v>1933</v>
      </c>
      <c r="K36" s="26">
        <f>I36/C36</f>
        <v>0.83470496894409929</v>
      </c>
      <c r="L36" s="24">
        <f>C36/D36*J36</f>
        <v>4905.5295159386069</v>
      </c>
      <c r="M36" s="35">
        <f>L36/I36</f>
        <v>0.68352665252742206</v>
      </c>
    </row>
    <row r="37" spans="1:13" ht="13.9" customHeight="1">
      <c r="A37" s="165"/>
      <c r="B37" s="27" t="s">
        <v>7</v>
      </c>
      <c r="C37" s="24">
        <v>8608</v>
      </c>
      <c r="D37" s="28">
        <v>3434</v>
      </c>
      <c r="E37" s="29">
        <v>139.1</v>
      </c>
      <c r="F37" s="29">
        <v>81.22</v>
      </c>
      <c r="G37" s="24">
        <f>C37/E37*F37</f>
        <v>5026.1808770668586</v>
      </c>
      <c r="H37" s="29">
        <v>80.17</v>
      </c>
      <c r="I37" s="24">
        <f>C37/E37*H37</f>
        <v>4961.2031631919481</v>
      </c>
      <c r="J37" s="24">
        <v>1362</v>
      </c>
      <c r="K37" s="26">
        <f>I37/C37</f>
        <v>0.57634795111430626</v>
      </c>
      <c r="L37" s="24">
        <f>C37/D37*J37</f>
        <v>3414.1223063482817</v>
      </c>
      <c r="M37" s="35">
        <f>L37/I37</f>
        <v>0.68816417994696621</v>
      </c>
    </row>
    <row r="38" spans="1:13" ht="13.9" customHeight="1">
      <c r="A38" s="165"/>
      <c r="B38" s="27" t="s">
        <v>8</v>
      </c>
      <c r="C38" s="24">
        <v>8710</v>
      </c>
      <c r="D38" s="24">
        <v>3454</v>
      </c>
      <c r="E38" s="25">
        <v>160.19999999999999</v>
      </c>
      <c r="F38" s="25">
        <v>8.82</v>
      </c>
      <c r="G38" s="24">
        <f>C38/E38*F38</f>
        <v>479.53932584269666</v>
      </c>
      <c r="H38" s="25">
        <v>5.76</v>
      </c>
      <c r="I38" s="24">
        <f>C38/E38*H38</f>
        <v>313.16853932584269</v>
      </c>
      <c r="J38" s="32">
        <v>355</v>
      </c>
      <c r="K38" s="26">
        <f>I38/C38</f>
        <v>3.5955056179775277E-2</v>
      </c>
      <c r="L38" s="24">
        <f>C38/D38*J38</f>
        <v>895.20845396641573</v>
      </c>
      <c r="M38" s="35">
        <f>L38/I38</f>
        <v>2.8585516792125074</v>
      </c>
    </row>
    <row r="39" spans="1:13" ht="13.9" customHeight="1">
      <c r="A39" s="165"/>
      <c r="B39" s="30" t="s">
        <v>48</v>
      </c>
      <c r="C39" s="32">
        <v>2678</v>
      </c>
      <c r="D39" s="32">
        <v>1061</v>
      </c>
      <c r="E39" s="33">
        <v>84.9</v>
      </c>
      <c r="F39" s="25">
        <v>0.45</v>
      </c>
      <c r="G39" s="24">
        <f>C39/E39*F39</f>
        <v>14.19434628975265</v>
      </c>
      <c r="H39" s="25"/>
      <c r="I39" s="32"/>
      <c r="J39" s="32"/>
      <c r="K39" s="39"/>
      <c r="L39" s="32"/>
      <c r="M39" s="39"/>
    </row>
    <row r="40" spans="1:13" ht="13.9" customHeight="1">
      <c r="A40" s="165"/>
      <c r="B40" s="30" t="s">
        <v>49</v>
      </c>
      <c r="C40" s="32">
        <v>2161</v>
      </c>
      <c r="D40" s="32">
        <v>861</v>
      </c>
      <c r="E40" s="33"/>
      <c r="F40" s="25"/>
      <c r="G40" s="24"/>
      <c r="H40" s="25"/>
      <c r="I40" s="32"/>
      <c r="J40" s="32"/>
      <c r="K40" s="39"/>
      <c r="L40" s="32"/>
      <c r="M40" s="39"/>
    </row>
    <row r="41" spans="1:13" ht="13.9" customHeight="1" thickBot="1">
      <c r="A41" s="165"/>
      <c r="B41" s="30" t="s">
        <v>50</v>
      </c>
      <c r="C41" s="31">
        <v>1735</v>
      </c>
      <c r="D41" s="32">
        <v>661</v>
      </c>
      <c r="E41" s="33"/>
      <c r="F41" s="33"/>
      <c r="G41" s="32"/>
      <c r="H41" s="33"/>
      <c r="I41" s="32"/>
      <c r="J41" s="32"/>
      <c r="K41" s="34"/>
      <c r="L41" s="32"/>
      <c r="M41" s="34"/>
    </row>
    <row r="42" spans="1:13" ht="13.9" customHeight="1" thickBot="1">
      <c r="A42" s="166"/>
      <c r="B42" s="30" t="s">
        <v>9</v>
      </c>
      <c r="C42" s="60">
        <f t="shared" ref="C42:J42" si="4">SUM(C36:C41)</f>
        <v>32490</v>
      </c>
      <c r="D42" s="60">
        <f t="shared" si="4"/>
        <v>12859</v>
      </c>
      <c r="E42" s="61">
        <f t="shared" si="4"/>
        <v>513</v>
      </c>
      <c r="F42" s="61">
        <f t="shared" si="4"/>
        <v>200.15999999999997</v>
      </c>
      <c r="G42" s="59">
        <f>SUM(G36:G41)</f>
        <v>12840.897934292476</v>
      </c>
      <c r="H42" s="61">
        <f t="shared" si="4"/>
        <v>193.44</v>
      </c>
      <c r="I42" s="59">
        <f>SUM(I36:I41)</f>
        <v>12451.165025499156</v>
      </c>
      <c r="J42" s="60">
        <f t="shared" si="4"/>
        <v>3650</v>
      </c>
      <c r="K42" s="62">
        <f>I42/C42</f>
        <v>0.3832306871498663</v>
      </c>
      <c r="L42" s="60">
        <f>SUM(L36:L41)</f>
        <v>9214.8602762533046</v>
      </c>
      <c r="M42" s="62">
        <f>L42/I42</f>
        <v>0.74008016578222879</v>
      </c>
    </row>
    <row r="43" spans="1:13" ht="13.9" customHeight="1">
      <c r="A43" s="164" t="s">
        <v>60</v>
      </c>
      <c r="B43" s="23" t="s">
        <v>6</v>
      </c>
      <c r="C43" s="24">
        <v>8608</v>
      </c>
      <c r="D43" s="24">
        <v>3434</v>
      </c>
      <c r="E43" s="25">
        <v>128.80000000000001</v>
      </c>
      <c r="F43" s="29">
        <v>113.23</v>
      </c>
      <c r="G43" s="24">
        <f>C43/E43*F43</f>
        <v>7567.4211180124221</v>
      </c>
      <c r="H43" s="29">
        <v>111.88</v>
      </c>
      <c r="I43" s="24">
        <f>C43/E43*H43</f>
        <v>7477.1975155279497</v>
      </c>
      <c r="J43" s="24">
        <v>2158</v>
      </c>
      <c r="K43" s="26">
        <f>I43/C43</f>
        <v>0.86863354037267071</v>
      </c>
      <c r="L43" s="24">
        <f>C43/D43*J43</f>
        <v>5409.4536983110074</v>
      </c>
      <c r="M43" s="35">
        <f>L43/I43</f>
        <v>0.72346005131964963</v>
      </c>
    </row>
    <row r="44" spans="1:13" ht="13.9" customHeight="1">
      <c r="A44" s="165"/>
      <c r="B44" s="27" t="s">
        <v>7</v>
      </c>
      <c r="C44" s="24">
        <v>8672</v>
      </c>
      <c r="D44" s="28">
        <v>3488</v>
      </c>
      <c r="E44" s="29">
        <v>139.1</v>
      </c>
      <c r="F44" s="29">
        <v>84.39</v>
      </c>
      <c r="G44" s="24">
        <f>C44/E44*F44</f>
        <v>5261.1795830337887</v>
      </c>
      <c r="H44" s="29">
        <v>83.15</v>
      </c>
      <c r="I44" s="24">
        <f>C44/E44*H44</f>
        <v>5183.8734723220714</v>
      </c>
      <c r="J44" s="24">
        <v>1618</v>
      </c>
      <c r="K44" s="26">
        <f>I44/C44</f>
        <v>0.59777138749101377</v>
      </c>
      <c r="L44" s="24">
        <f>C44/D44*J44</f>
        <v>4022.7339449541282</v>
      </c>
      <c r="M44" s="35">
        <f>L44/I44</f>
        <v>0.7760092846464054</v>
      </c>
    </row>
    <row r="45" spans="1:13" ht="13.9" customHeight="1">
      <c r="A45" s="165"/>
      <c r="B45" s="27" t="s">
        <v>8</v>
      </c>
      <c r="C45" s="24">
        <v>8768</v>
      </c>
      <c r="D45" s="24">
        <v>3513</v>
      </c>
      <c r="E45" s="25">
        <v>160.19999999999999</v>
      </c>
      <c r="F45" s="25">
        <v>25.04</v>
      </c>
      <c r="G45" s="24">
        <f>C45/E45*F45</f>
        <v>1370.4789013732834</v>
      </c>
      <c r="H45" s="25">
        <v>22.65</v>
      </c>
      <c r="I45" s="24">
        <f>C45/E45*H45</f>
        <v>1239.6704119850187</v>
      </c>
      <c r="J45" s="32">
        <v>370</v>
      </c>
      <c r="K45" s="26">
        <f>I45/C45</f>
        <v>0.14138576779026218</v>
      </c>
      <c r="L45" s="24">
        <f>C45/D45*J45</f>
        <v>923.47281525761457</v>
      </c>
      <c r="M45" s="35">
        <f>L45/I45</f>
        <v>0.74493414243783262</v>
      </c>
    </row>
    <row r="46" spans="1:13" ht="13.9" customHeight="1">
      <c r="A46" s="165"/>
      <c r="B46" s="30" t="s">
        <v>48</v>
      </c>
      <c r="C46" s="32">
        <v>2716</v>
      </c>
      <c r="D46" s="32">
        <v>1071</v>
      </c>
      <c r="E46" s="33">
        <v>84.9</v>
      </c>
      <c r="F46" s="25">
        <v>0.56999999999999995</v>
      </c>
      <c r="G46" s="24">
        <f>C46/E46*F46</f>
        <v>18.234628975265014</v>
      </c>
      <c r="H46" s="25">
        <v>0.56999999999999995</v>
      </c>
      <c r="I46" s="24">
        <f>C46/E46*H46</f>
        <v>18.234628975265014</v>
      </c>
      <c r="J46" s="32">
        <v>0</v>
      </c>
      <c r="K46" s="26">
        <f>I46/C46</f>
        <v>6.713780918727914E-3</v>
      </c>
      <c r="L46" s="24">
        <f>C46/D46*J46</f>
        <v>0</v>
      </c>
      <c r="M46" s="35">
        <f>L46/I46</f>
        <v>0</v>
      </c>
    </row>
    <row r="47" spans="1:13" ht="13.9" customHeight="1">
      <c r="A47" s="165"/>
      <c r="B47" s="30" t="s">
        <v>49</v>
      </c>
      <c r="C47" s="32">
        <v>2161</v>
      </c>
      <c r="D47" s="32">
        <v>866</v>
      </c>
      <c r="E47" s="33"/>
      <c r="F47" s="25"/>
      <c r="G47" s="24"/>
      <c r="H47" s="25"/>
      <c r="I47" s="32"/>
      <c r="J47" s="32"/>
      <c r="K47" s="39"/>
      <c r="L47" s="32"/>
      <c r="M47" s="39"/>
    </row>
    <row r="48" spans="1:13" ht="13.9" customHeight="1" thickBot="1">
      <c r="A48" s="165"/>
      <c r="B48" s="30" t="s">
        <v>50</v>
      </c>
      <c r="C48" s="31">
        <v>1713</v>
      </c>
      <c r="D48" s="32">
        <v>661</v>
      </c>
      <c r="E48" s="33"/>
      <c r="F48" s="33"/>
      <c r="G48" s="32"/>
      <c r="H48" s="33"/>
      <c r="I48" s="32"/>
      <c r="J48" s="32"/>
      <c r="K48" s="34"/>
      <c r="L48" s="32"/>
      <c r="M48" s="34"/>
    </row>
    <row r="49" spans="1:13" ht="13.9" customHeight="1" thickBot="1">
      <c r="A49" s="166"/>
      <c r="B49" s="30" t="s">
        <v>9</v>
      </c>
      <c r="C49" s="60">
        <f t="shared" ref="C49:J49" si="5">SUM(C43:C48)</f>
        <v>32638</v>
      </c>
      <c r="D49" s="60">
        <f t="shared" si="5"/>
        <v>13033</v>
      </c>
      <c r="E49" s="61">
        <f t="shared" si="5"/>
        <v>513</v>
      </c>
      <c r="F49" s="61">
        <f t="shared" si="5"/>
        <v>223.23</v>
      </c>
      <c r="G49" s="59">
        <v>14216</v>
      </c>
      <c r="H49" s="61">
        <f t="shared" si="5"/>
        <v>218.25</v>
      </c>
      <c r="I49" s="59">
        <f t="shared" si="5"/>
        <v>13918.976028810304</v>
      </c>
      <c r="J49" s="60">
        <f t="shared" si="5"/>
        <v>4146</v>
      </c>
      <c r="K49" s="62">
        <f>I49/C49</f>
        <v>0.42646534802409169</v>
      </c>
      <c r="L49" s="60">
        <v>10355</v>
      </c>
      <c r="M49" s="62">
        <f>L49/I49</f>
        <v>0.74394840386006988</v>
      </c>
    </row>
    <row r="50" spans="1:13" ht="13.9" customHeight="1">
      <c r="A50" s="164" t="s">
        <v>62</v>
      </c>
      <c r="B50" s="23" t="s">
        <v>6</v>
      </c>
      <c r="C50" s="24">
        <v>8659</v>
      </c>
      <c r="D50" s="24">
        <v>3506</v>
      </c>
      <c r="E50" s="25">
        <v>128.80000000000001</v>
      </c>
      <c r="F50" s="29">
        <v>113.23</v>
      </c>
      <c r="G50" s="24">
        <v>7612</v>
      </c>
      <c r="H50" s="29">
        <v>111.88</v>
      </c>
      <c r="I50" s="24">
        <v>7521</v>
      </c>
      <c r="J50" s="24">
        <v>2310</v>
      </c>
      <c r="K50" s="26">
        <f>I50/C50</f>
        <v>0.8685760480424991</v>
      </c>
      <c r="L50" s="24">
        <v>5705</v>
      </c>
      <c r="M50" s="35">
        <f>L50/I50</f>
        <v>0.75854274697513624</v>
      </c>
    </row>
    <row r="51" spans="1:13" ht="13.9" customHeight="1">
      <c r="A51" s="165"/>
      <c r="B51" s="27" t="s">
        <v>7</v>
      </c>
      <c r="C51" s="24">
        <v>8730</v>
      </c>
      <c r="D51" s="28">
        <v>3557</v>
      </c>
      <c r="E51" s="29">
        <v>139.1</v>
      </c>
      <c r="F51" s="29">
        <v>85.61</v>
      </c>
      <c r="G51" s="24">
        <v>5373</v>
      </c>
      <c r="H51" s="29">
        <v>84.56</v>
      </c>
      <c r="I51" s="24">
        <v>5307</v>
      </c>
      <c r="J51" s="24">
        <v>1835</v>
      </c>
      <c r="K51" s="26">
        <f>I51/C51</f>
        <v>0.60790378006872847</v>
      </c>
      <c r="L51" s="24">
        <v>4504</v>
      </c>
      <c r="M51" s="35">
        <f>L51/I51</f>
        <v>0.84869040889391367</v>
      </c>
    </row>
    <row r="52" spans="1:13" ht="13.9" customHeight="1">
      <c r="A52" s="165"/>
      <c r="B52" s="27" t="s">
        <v>8</v>
      </c>
      <c r="C52" s="24">
        <v>8839</v>
      </c>
      <c r="D52" s="24">
        <v>3589</v>
      </c>
      <c r="E52" s="25">
        <v>160.19999999999999</v>
      </c>
      <c r="F52" s="25">
        <v>46.37</v>
      </c>
      <c r="G52" s="24">
        <v>2558</v>
      </c>
      <c r="H52" s="25">
        <v>46.37</v>
      </c>
      <c r="I52" s="24">
        <v>2558</v>
      </c>
      <c r="J52" s="32">
        <v>470</v>
      </c>
      <c r="K52" s="26">
        <f>I52/C52</f>
        <v>0.28939925330919786</v>
      </c>
      <c r="L52" s="24">
        <v>1158</v>
      </c>
      <c r="M52" s="35">
        <f>L52/I52</f>
        <v>0.45269741985926504</v>
      </c>
    </row>
    <row r="53" spans="1:13" ht="13.9" customHeight="1">
      <c r="A53" s="165"/>
      <c r="B53" s="30" t="s">
        <v>48</v>
      </c>
      <c r="C53" s="32">
        <v>2748</v>
      </c>
      <c r="D53" s="32">
        <v>1098</v>
      </c>
      <c r="E53" s="33">
        <v>84.9</v>
      </c>
      <c r="F53" s="25">
        <v>1.1000000000000001</v>
      </c>
      <c r="G53" s="24">
        <v>36</v>
      </c>
      <c r="H53" s="25">
        <v>1.1000000000000001</v>
      </c>
      <c r="I53" s="24">
        <v>36</v>
      </c>
      <c r="J53" s="32">
        <v>0</v>
      </c>
      <c r="K53" s="26">
        <f>I53/C53</f>
        <v>1.3100436681222707E-2</v>
      </c>
      <c r="L53" s="24">
        <f>C53/D53*J53</f>
        <v>0</v>
      </c>
      <c r="M53" s="35">
        <f>L53/I53</f>
        <v>0</v>
      </c>
    </row>
    <row r="54" spans="1:13" ht="13.9" customHeight="1">
      <c r="A54" s="165"/>
      <c r="B54" s="30" t="s">
        <v>49</v>
      </c>
      <c r="C54" s="32">
        <v>2148</v>
      </c>
      <c r="D54" s="32">
        <v>865</v>
      </c>
      <c r="E54" s="33"/>
      <c r="F54" s="25"/>
      <c r="G54" s="24"/>
      <c r="H54" s="25"/>
      <c r="I54" s="32"/>
      <c r="J54" s="32"/>
      <c r="K54" s="39"/>
      <c r="L54" s="32"/>
      <c r="M54" s="39"/>
    </row>
    <row r="55" spans="1:13" ht="13.9" customHeight="1" thickBot="1">
      <c r="A55" s="165"/>
      <c r="B55" s="30" t="s">
        <v>50</v>
      </c>
      <c r="C55" s="31">
        <v>1677</v>
      </c>
      <c r="D55" s="32">
        <v>663</v>
      </c>
      <c r="E55" s="33"/>
      <c r="F55" s="33"/>
      <c r="G55" s="32"/>
      <c r="H55" s="33"/>
      <c r="I55" s="32"/>
      <c r="J55" s="32"/>
      <c r="K55" s="34"/>
      <c r="L55" s="32"/>
      <c r="M55" s="34"/>
    </row>
    <row r="56" spans="1:13" ht="13.9" customHeight="1" thickBot="1">
      <c r="A56" s="166"/>
      <c r="B56" s="30" t="s">
        <v>9</v>
      </c>
      <c r="C56" s="60">
        <f t="shared" ref="C56:J56" si="6">SUM(C50:C55)</f>
        <v>32801</v>
      </c>
      <c r="D56" s="60">
        <f t="shared" si="6"/>
        <v>13278</v>
      </c>
      <c r="E56" s="61">
        <f t="shared" si="6"/>
        <v>513</v>
      </c>
      <c r="F56" s="61">
        <f t="shared" si="6"/>
        <v>246.31</v>
      </c>
      <c r="G56" s="59">
        <f t="shared" si="6"/>
        <v>15579</v>
      </c>
      <c r="H56" s="61">
        <f t="shared" si="6"/>
        <v>243.91</v>
      </c>
      <c r="I56" s="59">
        <f t="shared" si="6"/>
        <v>15422</v>
      </c>
      <c r="J56" s="60">
        <f t="shared" si="6"/>
        <v>4615</v>
      </c>
      <c r="K56" s="62">
        <f>I56/C56</f>
        <v>0.47016859242096276</v>
      </c>
      <c r="L56" s="60">
        <f>SUM(L50:L55)</f>
        <v>11367</v>
      </c>
      <c r="M56" s="62">
        <f>L56/I56</f>
        <v>0.73706393463882769</v>
      </c>
    </row>
    <row r="57" spans="1:13" ht="13.9" customHeight="1">
      <c r="A57" s="164" t="s">
        <v>64</v>
      </c>
      <c r="B57" s="23" t="s">
        <v>6</v>
      </c>
      <c r="C57" s="24">
        <v>8721</v>
      </c>
      <c r="D57" s="24">
        <v>3565</v>
      </c>
      <c r="E57" s="25">
        <v>128.80000000000001</v>
      </c>
      <c r="F57" s="29">
        <v>114.77</v>
      </c>
      <c r="G57" s="24">
        <v>7771.0339285714281</v>
      </c>
      <c r="H57" s="29">
        <v>113.42</v>
      </c>
      <c r="I57" s="24">
        <v>7680</v>
      </c>
      <c r="J57" s="24">
        <v>2465</v>
      </c>
      <c r="K57" s="26">
        <v>0.88063295493636051</v>
      </c>
      <c r="L57" s="24">
        <v>6030</v>
      </c>
      <c r="M57" s="35">
        <v>0.78515625</v>
      </c>
    </row>
    <row r="58" spans="1:13" ht="13.9" customHeight="1">
      <c r="A58" s="165"/>
      <c r="B58" s="27" t="s">
        <v>7</v>
      </c>
      <c r="C58" s="24">
        <v>8763</v>
      </c>
      <c r="D58" s="28">
        <v>3617</v>
      </c>
      <c r="E58" s="29">
        <v>139.1</v>
      </c>
      <c r="F58" s="29">
        <v>87.21</v>
      </c>
      <c r="G58" s="24">
        <v>5494.0419122933135</v>
      </c>
      <c r="H58" s="29">
        <v>86.16</v>
      </c>
      <c r="I58" s="24">
        <v>5428</v>
      </c>
      <c r="J58" s="24">
        <v>2085</v>
      </c>
      <c r="K58" s="26">
        <v>0.61942257217847774</v>
      </c>
      <c r="L58" s="24">
        <v>5051</v>
      </c>
      <c r="M58" s="35">
        <v>0.93054532056005901</v>
      </c>
    </row>
    <row r="59" spans="1:13" ht="13.9" customHeight="1">
      <c r="A59" s="165"/>
      <c r="B59" s="27" t="s">
        <v>8</v>
      </c>
      <c r="C59" s="24">
        <v>9070</v>
      </c>
      <c r="D59" s="24">
        <v>3716</v>
      </c>
      <c r="E59" s="25">
        <v>160.19999999999999</v>
      </c>
      <c r="F59" s="25">
        <v>59.43</v>
      </c>
      <c r="G59" s="24">
        <v>3364.7322097378278</v>
      </c>
      <c r="H59" s="25">
        <v>57.89</v>
      </c>
      <c r="I59" s="24">
        <v>3278</v>
      </c>
      <c r="J59" s="32">
        <v>766</v>
      </c>
      <c r="K59" s="26">
        <v>0.36141124586549062</v>
      </c>
      <c r="L59" s="24">
        <v>1870</v>
      </c>
      <c r="M59" s="35">
        <v>0.57046979865771807</v>
      </c>
    </row>
    <row r="60" spans="1:13" ht="13.9" customHeight="1">
      <c r="A60" s="165"/>
      <c r="B60" s="30" t="s">
        <v>48</v>
      </c>
      <c r="C60" s="32">
        <v>2755</v>
      </c>
      <c r="D60" s="32">
        <v>1121</v>
      </c>
      <c r="E60" s="33">
        <v>84.9</v>
      </c>
      <c r="F60" s="25">
        <v>1.1000000000000001</v>
      </c>
      <c r="G60" s="24">
        <v>35.694935217903414</v>
      </c>
      <c r="H60" s="25">
        <v>1.1000000000000001</v>
      </c>
      <c r="I60" s="24">
        <v>36</v>
      </c>
      <c r="J60" s="32">
        <v>7</v>
      </c>
      <c r="K60" s="26">
        <v>1.3067150635208712E-2</v>
      </c>
      <c r="L60" s="24">
        <v>17</v>
      </c>
      <c r="M60" s="35">
        <v>0.47222222222222221</v>
      </c>
    </row>
    <row r="61" spans="1:13" ht="13.9" customHeight="1">
      <c r="A61" s="165"/>
      <c r="B61" s="30" t="s">
        <v>49</v>
      </c>
      <c r="C61" s="32">
        <v>2110</v>
      </c>
      <c r="D61" s="32">
        <v>854</v>
      </c>
      <c r="E61" s="33"/>
      <c r="F61" s="25"/>
      <c r="G61" s="24"/>
      <c r="H61" s="25"/>
      <c r="I61" s="32"/>
      <c r="J61" s="32"/>
      <c r="K61" s="39"/>
      <c r="L61" s="32"/>
      <c r="M61" s="39"/>
    </row>
    <row r="62" spans="1:13" ht="13.9" customHeight="1" thickBot="1">
      <c r="A62" s="165"/>
      <c r="B62" s="30" t="s">
        <v>50</v>
      </c>
      <c r="C62" s="31">
        <v>1649</v>
      </c>
      <c r="D62" s="32">
        <v>661</v>
      </c>
      <c r="E62" s="33"/>
      <c r="F62" s="33"/>
      <c r="G62" s="32"/>
      <c r="H62" s="33"/>
      <c r="I62" s="32"/>
      <c r="J62" s="32"/>
      <c r="K62" s="34"/>
      <c r="L62" s="32"/>
      <c r="M62" s="34"/>
    </row>
    <row r="63" spans="1:13" ht="13.9" customHeight="1" thickBot="1">
      <c r="A63" s="166"/>
      <c r="B63" s="30" t="s">
        <v>9</v>
      </c>
      <c r="C63" s="60">
        <v>33068</v>
      </c>
      <c r="D63" s="60">
        <v>13534</v>
      </c>
      <c r="E63" s="61">
        <v>513</v>
      </c>
      <c r="F63" s="61">
        <v>262.51</v>
      </c>
      <c r="G63" s="59">
        <v>16665.502985820473</v>
      </c>
      <c r="H63" s="61">
        <v>258.57</v>
      </c>
      <c r="I63" s="59">
        <v>16422</v>
      </c>
      <c r="J63" s="60">
        <v>5323</v>
      </c>
      <c r="K63" s="62">
        <v>0.4966130397967824</v>
      </c>
      <c r="L63" s="60">
        <v>12968</v>
      </c>
      <c r="M63" s="62">
        <v>0.78967239069540862</v>
      </c>
    </row>
    <row r="64" spans="1:13" ht="13.9" customHeight="1">
      <c r="A64" s="164" t="s">
        <v>67</v>
      </c>
      <c r="B64" s="23" t="s">
        <v>6</v>
      </c>
      <c r="C64" s="24">
        <v>8711</v>
      </c>
      <c r="D64" s="24">
        <v>3608</v>
      </c>
      <c r="E64" s="25">
        <v>128.80000000000001</v>
      </c>
      <c r="F64" s="29">
        <v>115.05</v>
      </c>
      <c r="G64" s="24">
        <v>7781</v>
      </c>
      <c r="H64" s="29">
        <v>113.7</v>
      </c>
      <c r="I64" s="24">
        <v>7690</v>
      </c>
      <c r="J64" s="24">
        <v>2593</v>
      </c>
      <c r="K64" s="26">
        <v>0.88279187234531054</v>
      </c>
      <c r="L64" s="24">
        <v>6260</v>
      </c>
      <c r="M64" s="35">
        <v>0.81404421326397924</v>
      </c>
    </row>
    <row r="65" spans="1:13" ht="13.9" customHeight="1">
      <c r="A65" s="165"/>
      <c r="B65" s="27" t="s">
        <v>7</v>
      </c>
      <c r="C65" s="24">
        <v>8837</v>
      </c>
      <c r="D65" s="28">
        <v>3700</v>
      </c>
      <c r="E65" s="29">
        <v>139.1</v>
      </c>
      <c r="F65" s="29">
        <v>89.48</v>
      </c>
      <c r="G65" s="24">
        <v>5685</v>
      </c>
      <c r="H65" s="29">
        <v>88.43</v>
      </c>
      <c r="I65" s="24">
        <v>5618</v>
      </c>
      <c r="J65" s="24">
        <v>2210</v>
      </c>
      <c r="K65" s="26">
        <v>0.63573610953943649</v>
      </c>
      <c r="L65" s="24">
        <v>5278</v>
      </c>
      <c r="M65" s="35">
        <v>0.93948024207903169</v>
      </c>
    </row>
    <row r="66" spans="1:13" ht="13.9" customHeight="1">
      <c r="A66" s="165"/>
      <c r="B66" s="27" t="s">
        <v>8</v>
      </c>
      <c r="C66" s="24">
        <v>9205</v>
      </c>
      <c r="D66" s="24">
        <v>3787</v>
      </c>
      <c r="E66" s="25">
        <v>160.19999999999999</v>
      </c>
      <c r="F66" s="25">
        <v>61.09</v>
      </c>
      <c r="G66" s="24">
        <v>3510</v>
      </c>
      <c r="H66" s="25">
        <v>60.04</v>
      </c>
      <c r="I66" s="24">
        <v>3450</v>
      </c>
      <c r="J66" s="32">
        <v>934</v>
      </c>
      <c r="K66" s="26">
        <v>0.37479630635524169</v>
      </c>
      <c r="L66" s="24">
        <v>2270</v>
      </c>
      <c r="M66" s="35">
        <v>0.65797101449275364</v>
      </c>
    </row>
    <row r="67" spans="1:13" ht="13.9" customHeight="1">
      <c r="A67" s="165"/>
      <c r="B67" s="30" t="s">
        <v>48</v>
      </c>
      <c r="C67" s="32">
        <v>2811</v>
      </c>
      <c r="D67" s="32">
        <v>1155</v>
      </c>
      <c r="E67" s="33">
        <v>84.9</v>
      </c>
      <c r="F67" s="25">
        <v>1.4</v>
      </c>
      <c r="G67" s="24">
        <v>46</v>
      </c>
      <c r="H67" s="25">
        <v>1.4</v>
      </c>
      <c r="I67" s="24">
        <v>46</v>
      </c>
      <c r="J67" s="32">
        <v>7</v>
      </c>
      <c r="K67" s="26">
        <v>1.6364283173247954E-2</v>
      </c>
      <c r="L67" s="24">
        <v>17</v>
      </c>
      <c r="M67" s="35">
        <v>0.36956521739130432</v>
      </c>
    </row>
    <row r="68" spans="1:13" ht="13.9" customHeight="1">
      <c r="A68" s="165"/>
      <c r="B68" s="30" t="s">
        <v>49</v>
      </c>
      <c r="C68" s="32">
        <v>2100</v>
      </c>
      <c r="D68" s="32">
        <v>870</v>
      </c>
      <c r="E68" s="33">
        <v>0</v>
      </c>
      <c r="F68" s="25">
        <v>0</v>
      </c>
      <c r="G68" s="24"/>
      <c r="H68" s="25">
        <v>0</v>
      </c>
      <c r="I68" s="32"/>
      <c r="J68" s="32">
        <v>0</v>
      </c>
      <c r="K68" s="39"/>
      <c r="L68" s="32"/>
      <c r="M68" s="39"/>
    </row>
    <row r="69" spans="1:13" ht="13.9" customHeight="1" thickBot="1">
      <c r="A69" s="165"/>
      <c r="B69" s="30" t="s">
        <v>50</v>
      </c>
      <c r="C69" s="31">
        <v>1641</v>
      </c>
      <c r="D69" s="32">
        <v>671</v>
      </c>
      <c r="E69" s="33">
        <v>0</v>
      </c>
      <c r="F69" s="33">
        <v>0</v>
      </c>
      <c r="G69" s="32"/>
      <c r="H69" s="33">
        <v>0</v>
      </c>
      <c r="I69" s="32"/>
      <c r="J69" s="32">
        <v>0</v>
      </c>
      <c r="K69" s="34"/>
      <c r="L69" s="32"/>
      <c r="M69" s="34"/>
    </row>
    <row r="70" spans="1:13" ht="13.9" customHeight="1" thickBot="1">
      <c r="A70" s="166"/>
      <c r="B70" s="30" t="s">
        <v>9</v>
      </c>
      <c r="C70" s="60">
        <v>33305</v>
      </c>
      <c r="D70" s="60">
        <v>13791</v>
      </c>
      <c r="E70" s="61">
        <v>513</v>
      </c>
      <c r="F70" s="61">
        <v>267.02</v>
      </c>
      <c r="G70" s="59">
        <v>17022</v>
      </c>
      <c r="H70" s="61">
        <v>263.57</v>
      </c>
      <c r="I70" s="59">
        <v>16804</v>
      </c>
      <c r="J70" s="60">
        <v>5744</v>
      </c>
      <c r="K70" s="62">
        <v>0.50454886653655606</v>
      </c>
      <c r="L70" s="60">
        <v>13825</v>
      </c>
      <c r="M70" s="62">
        <v>0.82272078076648414</v>
      </c>
    </row>
    <row r="71" spans="1:13" ht="13.9" customHeight="1">
      <c r="A71" s="164" t="s">
        <v>69</v>
      </c>
      <c r="B71" s="23" t="s">
        <v>6</v>
      </c>
      <c r="C71" s="24">
        <v>8753</v>
      </c>
      <c r="D71" s="24">
        <v>3657</v>
      </c>
      <c r="E71" s="25">
        <v>128.80000000000001</v>
      </c>
      <c r="F71" s="29">
        <v>115.65</v>
      </c>
      <c r="G71" s="24">
        <v>7859.3513198757755</v>
      </c>
      <c r="H71" s="29">
        <v>114.3</v>
      </c>
      <c r="I71" s="24">
        <v>7767.6079192546576</v>
      </c>
      <c r="J71" s="24">
        <v>2702</v>
      </c>
      <c r="K71" s="26">
        <v>0.88742236024844712</v>
      </c>
      <c r="L71" s="24">
        <v>6467.2152037188953</v>
      </c>
      <c r="M71" s="35">
        <v>0.83258775043056732</v>
      </c>
    </row>
    <row r="72" spans="1:13" ht="13.9" customHeight="1">
      <c r="A72" s="165"/>
      <c r="B72" s="27" t="s">
        <v>7</v>
      </c>
      <c r="C72" s="24">
        <v>8954</v>
      </c>
      <c r="D72" s="28">
        <v>3775</v>
      </c>
      <c r="E72" s="29">
        <v>139.1</v>
      </c>
      <c r="F72" s="29">
        <v>93.68</v>
      </c>
      <c r="G72" s="24">
        <v>6030.2711718188357</v>
      </c>
      <c r="H72" s="29">
        <v>92.63</v>
      </c>
      <c r="I72" s="24">
        <v>5962.6816678648447</v>
      </c>
      <c r="J72" s="24">
        <v>2365</v>
      </c>
      <c r="K72" s="26">
        <v>0.66592379583033778</v>
      </c>
      <c r="L72" s="24">
        <v>5609.5920529801324</v>
      </c>
      <c r="M72" s="35">
        <v>0.94078342018698624</v>
      </c>
    </row>
    <row r="73" spans="1:13" ht="13.9" customHeight="1">
      <c r="A73" s="165"/>
      <c r="B73" s="27" t="s">
        <v>8</v>
      </c>
      <c r="C73" s="24">
        <v>9269</v>
      </c>
      <c r="D73" s="24">
        <v>3814</v>
      </c>
      <c r="E73" s="25">
        <v>160.19999999999999</v>
      </c>
      <c r="F73" s="25">
        <v>70.31</v>
      </c>
      <c r="G73" s="24">
        <v>4068.0611111111116</v>
      </c>
      <c r="H73" s="25">
        <v>69.89</v>
      </c>
      <c r="I73" s="24">
        <v>4043.760362047441</v>
      </c>
      <c r="J73" s="32">
        <v>1107</v>
      </c>
      <c r="K73" s="26">
        <v>0.43626716604244697</v>
      </c>
      <c r="L73" s="24">
        <v>2690.2944415312008</v>
      </c>
      <c r="M73" s="35">
        <v>0.66529522045392619</v>
      </c>
    </row>
    <row r="74" spans="1:13" ht="13.9" customHeight="1">
      <c r="A74" s="165"/>
      <c r="B74" s="30" t="s">
        <v>48</v>
      </c>
      <c r="C74" s="32">
        <v>2846</v>
      </c>
      <c r="D74" s="32">
        <v>1172</v>
      </c>
      <c r="E74" s="33">
        <v>84.9</v>
      </c>
      <c r="F74" s="25">
        <v>1.4</v>
      </c>
      <c r="G74" s="24">
        <v>46.930506478209651</v>
      </c>
      <c r="H74" s="25">
        <v>1.4</v>
      </c>
      <c r="I74" s="24">
        <v>46.930506478209651</v>
      </c>
      <c r="J74" s="32">
        <v>12</v>
      </c>
      <c r="K74" s="26">
        <v>1.648998822143698E-2</v>
      </c>
      <c r="L74" s="24">
        <v>29.139931740614337</v>
      </c>
      <c r="M74" s="35">
        <v>0.62091662603608011</v>
      </c>
    </row>
    <row r="75" spans="1:13" ht="13.9" customHeight="1">
      <c r="A75" s="165"/>
      <c r="B75" s="30" t="s">
        <v>49</v>
      </c>
      <c r="C75" s="32">
        <v>2066</v>
      </c>
      <c r="D75" s="32">
        <v>863</v>
      </c>
      <c r="E75" s="33">
        <v>0</v>
      </c>
      <c r="F75" s="25">
        <v>0</v>
      </c>
      <c r="G75" s="24"/>
      <c r="H75" s="25">
        <v>0</v>
      </c>
      <c r="I75" s="32"/>
      <c r="J75" s="32">
        <v>0</v>
      </c>
      <c r="K75" s="39"/>
      <c r="L75" s="32"/>
      <c r="M75" s="39"/>
    </row>
    <row r="76" spans="1:13" ht="13.9" customHeight="1" thickBot="1">
      <c r="A76" s="165"/>
      <c r="B76" s="30" t="s">
        <v>50</v>
      </c>
      <c r="C76" s="31">
        <v>1620</v>
      </c>
      <c r="D76" s="32">
        <v>667</v>
      </c>
      <c r="E76" s="33">
        <v>0</v>
      </c>
      <c r="F76" s="33">
        <v>0</v>
      </c>
      <c r="G76" s="32"/>
      <c r="H76" s="33">
        <v>0</v>
      </c>
      <c r="I76" s="32"/>
      <c r="J76" s="32">
        <v>0</v>
      </c>
      <c r="K76" s="34"/>
      <c r="L76" s="32"/>
      <c r="M76" s="34"/>
    </row>
    <row r="77" spans="1:13" ht="13.9" customHeight="1" thickBot="1">
      <c r="A77" s="166"/>
      <c r="B77" s="30" t="s">
        <v>9</v>
      </c>
      <c r="C77" s="60">
        <v>33508</v>
      </c>
      <c r="D77" s="60">
        <v>13948</v>
      </c>
      <c r="E77" s="61">
        <v>513</v>
      </c>
      <c r="F77" s="61">
        <v>281.04000000000002</v>
      </c>
      <c r="G77" s="59">
        <v>18004</v>
      </c>
      <c r="H77" s="61">
        <v>278.22000000000003</v>
      </c>
      <c r="I77" s="59">
        <v>17822</v>
      </c>
      <c r="J77" s="60">
        <v>6186</v>
      </c>
      <c r="K77" s="62">
        <v>0.53187298555568818</v>
      </c>
      <c r="L77" s="60">
        <v>14796.241629970842</v>
      </c>
      <c r="M77" s="62">
        <v>0.83022341095111896</v>
      </c>
    </row>
    <row r="78" spans="1:13" ht="13.9" customHeight="1">
      <c r="A78" s="164" t="s">
        <v>72</v>
      </c>
      <c r="B78" s="23" t="s">
        <v>6</v>
      </c>
      <c r="C78" s="24">
        <v>8868</v>
      </c>
      <c r="D78" s="24">
        <v>3711</v>
      </c>
      <c r="E78" s="25">
        <v>128.80000000000001</v>
      </c>
      <c r="F78" s="29">
        <v>115.65</v>
      </c>
      <c r="G78" s="24">
        <v>7962.610248447204</v>
      </c>
      <c r="H78" s="29">
        <v>114.3</v>
      </c>
      <c r="I78" s="24">
        <v>7869.6614906832283</v>
      </c>
      <c r="J78" s="24">
        <v>2815</v>
      </c>
      <c r="K78" s="26">
        <v>0.88742236024844701</v>
      </c>
      <c r="L78" s="24">
        <v>6726.8714632174606</v>
      </c>
      <c r="M78" s="35">
        <v>0.85478536417116546</v>
      </c>
    </row>
    <row r="79" spans="1:13" ht="13.9" customHeight="1">
      <c r="A79" s="165"/>
      <c r="B79" s="27" t="s">
        <v>7</v>
      </c>
      <c r="C79" s="24">
        <v>9030</v>
      </c>
      <c r="D79" s="28">
        <v>3814</v>
      </c>
      <c r="E79" s="29">
        <v>139.1</v>
      </c>
      <c r="F79" s="29">
        <v>94.09</v>
      </c>
      <c r="G79" s="24">
        <v>6108.0711718188359</v>
      </c>
      <c r="H79" s="29">
        <v>92.81</v>
      </c>
      <c r="I79" s="24">
        <v>6024.9769949676502</v>
      </c>
      <c r="J79" s="24">
        <v>2523</v>
      </c>
      <c r="K79" s="26">
        <v>0.66721782890007197</v>
      </c>
      <c r="L79" s="24">
        <v>5973.4373361300477</v>
      </c>
      <c r="M79" s="35">
        <v>0.99144566711530169</v>
      </c>
    </row>
    <row r="80" spans="1:13" ht="13.9" customHeight="1">
      <c r="A80" s="165"/>
      <c r="B80" s="27" t="s">
        <v>8</v>
      </c>
      <c r="C80" s="24">
        <v>9295</v>
      </c>
      <c r="D80" s="24">
        <v>3842</v>
      </c>
      <c r="E80" s="25">
        <v>160.19999999999999</v>
      </c>
      <c r="F80" s="25">
        <v>79.89</v>
      </c>
      <c r="G80" s="24">
        <v>4635.3155430711613</v>
      </c>
      <c r="H80" s="25">
        <v>79.7</v>
      </c>
      <c r="I80" s="24">
        <v>4624.2915106117352</v>
      </c>
      <c r="J80" s="32">
        <v>1239</v>
      </c>
      <c r="K80" s="26">
        <v>0.497</v>
      </c>
      <c r="L80" s="24">
        <v>2997.5286309213952</v>
      </c>
      <c r="M80" s="35">
        <v>0.64821359640557352</v>
      </c>
    </row>
    <row r="81" spans="1:13" ht="13.9" customHeight="1">
      <c r="A81" s="165"/>
      <c r="B81" s="30" t="s">
        <v>48</v>
      </c>
      <c r="C81" s="32">
        <v>2866</v>
      </c>
      <c r="D81" s="32">
        <v>1186</v>
      </c>
      <c r="E81" s="33">
        <v>84.9</v>
      </c>
      <c r="F81" s="25">
        <v>1.4</v>
      </c>
      <c r="G81" s="24">
        <v>47.260306242638393</v>
      </c>
      <c r="H81" s="25">
        <v>1.4</v>
      </c>
      <c r="I81" s="24">
        <v>47.260306242638393</v>
      </c>
      <c r="J81" s="32">
        <v>13</v>
      </c>
      <c r="K81" s="26">
        <v>1.6489988221436984E-2</v>
      </c>
      <c r="L81" s="24">
        <v>31.414839797639125</v>
      </c>
      <c r="M81" s="35">
        <v>0.66</v>
      </c>
    </row>
    <row r="82" spans="1:13" ht="13.9" customHeight="1">
      <c r="A82" s="165"/>
      <c r="B82" s="30" t="s">
        <v>49</v>
      </c>
      <c r="C82" s="32">
        <v>2038</v>
      </c>
      <c r="D82" s="32">
        <v>860</v>
      </c>
      <c r="E82" s="33">
        <v>0</v>
      </c>
      <c r="F82" s="25">
        <v>0</v>
      </c>
      <c r="G82" s="24"/>
      <c r="H82" s="25"/>
      <c r="I82" s="32"/>
      <c r="J82" s="32"/>
      <c r="K82" s="39"/>
      <c r="L82" s="32"/>
      <c r="M82" s="39"/>
    </row>
    <row r="83" spans="1:13" ht="13.9" customHeight="1" thickBot="1">
      <c r="A83" s="165"/>
      <c r="B83" s="30" t="s">
        <v>50</v>
      </c>
      <c r="C83" s="31">
        <v>1607</v>
      </c>
      <c r="D83" s="32">
        <v>673</v>
      </c>
      <c r="E83" s="33">
        <v>0</v>
      </c>
      <c r="F83" s="33">
        <v>0</v>
      </c>
      <c r="G83" s="32"/>
      <c r="H83" s="33"/>
      <c r="I83" s="32"/>
      <c r="J83" s="32"/>
      <c r="K83" s="34"/>
      <c r="L83" s="32"/>
      <c r="M83" s="34"/>
    </row>
    <row r="84" spans="1:13" ht="13.9" customHeight="1" thickBot="1">
      <c r="A84" s="166"/>
      <c r="B84" s="30" t="s">
        <v>9</v>
      </c>
      <c r="C84" s="60">
        <v>33704</v>
      </c>
      <c r="D84" s="60">
        <v>14086</v>
      </c>
      <c r="E84" s="61">
        <v>513</v>
      </c>
      <c r="F84" s="61">
        <v>291.02999999999997</v>
      </c>
      <c r="G84" s="59">
        <v>18753.257269579841</v>
      </c>
      <c r="H84" s="61">
        <v>288.20999999999998</v>
      </c>
      <c r="I84" s="59">
        <v>18566.190302505252</v>
      </c>
      <c r="J84" s="60">
        <v>6590</v>
      </c>
      <c r="K84" s="62">
        <v>0.5508601442708656</v>
      </c>
      <c r="L84" s="60">
        <v>15729.252270066543</v>
      </c>
      <c r="M84" s="62">
        <v>0.84719869902141942</v>
      </c>
    </row>
    <row r="85" spans="1:13" ht="13.9" customHeight="1">
      <c r="A85" s="164" t="s">
        <v>75</v>
      </c>
      <c r="B85" s="23" t="s">
        <v>6</v>
      </c>
      <c r="C85" s="24">
        <v>8872</v>
      </c>
      <c r="D85" s="24">
        <v>3741</v>
      </c>
      <c r="E85" s="25">
        <v>128.80000000000001</v>
      </c>
      <c r="F85" s="29">
        <v>115.65</v>
      </c>
      <c r="G85" s="24">
        <v>7966</v>
      </c>
      <c r="H85" s="29">
        <v>114.3</v>
      </c>
      <c r="I85" s="24">
        <v>7873</v>
      </c>
      <c r="J85" s="24">
        <v>2908</v>
      </c>
      <c r="K85" s="26">
        <v>0.88742236024844701</v>
      </c>
      <c r="L85" s="24">
        <v>6896</v>
      </c>
      <c r="M85" s="35">
        <v>0.876</v>
      </c>
    </row>
    <row r="86" spans="1:13" ht="13.9" customHeight="1">
      <c r="A86" s="165"/>
      <c r="B86" s="27" t="s">
        <v>7</v>
      </c>
      <c r="C86" s="24">
        <v>9016</v>
      </c>
      <c r="D86" s="28">
        <v>3829</v>
      </c>
      <c r="E86" s="29">
        <v>139.1</v>
      </c>
      <c r="F86" s="29">
        <v>95.71</v>
      </c>
      <c r="G86" s="24">
        <v>6204</v>
      </c>
      <c r="H86" s="29">
        <v>94.43</v>
      </c>
      <c r="I86" s="24">
        <v>6136</v>
      </c>
      <c r="J86" s="24">
        <v>2590</v>
      </c>
      <c r="K86" s="26">
        <v>0.67900000000000005</v>
      </c>
      <c r="L86" s="24">
        <v>6099</v>
      </c>
      <c r="M86" s="35">
        <v>0.996</v>
      </c>
    </row>
    <row r="87" spans="1:13" ht="13.9" customHeight="1">
      <c r="A87" s="165"/>
      <c r="B87" s="27" t="s">
        <v>8</v>
      </c>
      <c r="C87" s="24">
        <v>9284</v>
      </c>
      <c r="D87" s="24">
        <v>3835</v>
      </c>
      <c r="E87" s="25">
        <v>160.19999999999999</v>
      </c>
      <c r="F87" s="25">
        <v>87.39</v>
      </c>
      <c r="G87" s="24">
        <v>5064</v>
      </c>
      <c r="H87" s="25">
        <v>87.2</v>
      </c>
      <c r="I87" s="24">
        <v>5040</v>
      </c>
      <c r="J87" s="32">
        <v>1349</v>
      </c>
      <c r="K87" s="26">
        <v>0.497</v>
      </c>
      <c r="L87" s="24">
        <v>3266</v>
      </c>
      <c r="M87" s="35">
        <v>0.64600000000000002</v>
      </c>
    </row>
    <row r="88" spans="1:13" ht="13.9" customHeight="1">
      <c r="A88" s="165"/>
      <c r="B88" s="30" t="s">
        <v>48</v>
      </c>
      <c r="C88" s="32">
        <v>2874</v>
      </c>
      <c r="D88" s="32">
        <v>1193</v>
      </c>
      <c r="E88" s="33">
        <v>84.9</v>
      </c>
      <c r="F88" s="25">
        <v>1.4</v>
      </c>
      <c r="G88" s="24">
        <v>47.260306242638393</v>
      </c>
      <c r="H88" s="25">
        <v>1.4</v>
      </c>
      <c r="I88" s="24">
        <v>47.260306242638393</v>
      </c>
      <c r="J88" s="32">
        <v>18</v>
      </c>
      <c r="K88" s="26">
        <v>1.6489988221436984E-2</v>
      </c>
      <c r="L88" s="24">
        <v>43</v>
      </c>
      <c r="M88" s="35">
        <v>0.66</v>
      </c>
    </row>
    <row r="89" spans="1:13" ht="13.9" customHeight="1">
      <c r="A89" s="165"/>
      <c r="B89" s="30" t="s">
        <v>49</v>
      </c>
      <c r="C89" s="32">
        <v>2014</v>
      </c>
      <c r="D89" s="32">
        <v>863</v>
      </c>
      <c r="E89" s="33">
        <v>0</v>
      </c>
      <c r="F89" s="25">
        <v>0</v>
      </c>
      <c r="G89" s="24"/>
      <c r="H89" s="25"/>
      <c r="I89" s="32"/>
      <c r="J89" s="32"/>
      <c r="K89" s="39"/>
      <c r="L89" s="32"/>
      <c r="M89" s="39"/>
    </row>
    <row r="90" spans="1:13" ht="13.9" customHeight="1" thickBot="1">
      <c r="A90" s="165"/>
      <c r="B90" s="30" t="s">
        <v>50</v>
      </c>
      <c r="C90" s="31">
        <v>1601</v>
      </c>
      <c r="D90" s="32">
        <v>676</v>
      </c>
      <c r="E90" s="33">
        <v>0</v>
      </c>
      <c r="F90" s="33">
        <v>0</v>
      </c>
      <c r="G90" s="32"/>
      <c r="H90" s="33"/>
      <c r="I90" s="32"/>
      <c r="J90" s="32"/>
      <c r="K90" s="34"/>
      <c r="L90" s="32"/>
      <c r="M90" s="34"/>
    </row>
    <row r="91" spans="1:13" ht="13.9" customHeight="1" thickBot="1">
      <c r="A91" s="166"/>
      <c r="B91" s="30" t="s">
        <v>9</v>
      </c>
      <c r="C91" s="60">
        <f>SUM(C85:C90)</f>
        <v>33661</v>
      </c>
      <c r="D91" s="60">
        <f>SUM(D85:D90)</f>
        <v>14137</v>
      </c>
      <c r="E91" s="61">
        <v>513</v>
      </c>
      <c r="F91" s="61">
        <f>SUM(F85:F90)</f>
        <v>300.14999999999998</v>
      </c>
      <c r="G91" s="59">
        <f>SUM(G85:G90)</f>
        <v>19281.260306242639</v>
      </c>
      <c r="H91" s="61">
        <f>SUM(H85:H90)</f>
        <v>297.33</v>
      </c>
      <c r="I91" s="59">
        <f>SUM(I85:I90)</f>
        <v>19096.260306242639</v>
      </c>
      <c r="J91" s="60">
        <f>SUM(J85:J90)</f>
        <v>6865</v>
      </c>
      <c r="K91" s="62">
        <v>0.56699999999999995</v>
      </c>
      <c r="L91" s="60">
        <f>SUM(L85:L88)</f>
        <v>16304</v>
      </c>
      <c r="M91" s="62">
        <v>0.85399999999999998</v>
      </c>
    </row>
    <row r="92" spans="1:13" ht="13.9" customHeight="1" thickBot="1">
      <c r="A92" s="79"/>
      <c r="B92" s="74"/>
      <c r="C92" s="75"/>
      <c r="D92" s="75"/>
      <c r="E92" s="76"/>
      <c r="F92" s="76"/>
      <c r="G92" s="77"/>
      <c r="H92" s="76"/>
      <c r="I92" s="77"/>
      <c r="J92" s="75"/>
      <c r="K92" s="78"/>
      <c r="L92" s="75"/>
      <c r="M92" s="78"/>
    </row>
    <row r="93" spans="1:13" ht="13.9" customHeight="1" thickBot="1">
      <c r="A93" s="80" t="s">
        <v>77</v>
      </c>
      <c r="B93" s="81"/>
      <c r="C93" s="82">
        <v>33742</v>
      </c>
      <c r="D93" s="83">
        <v>14223</v>
      </c>
      <c r="E93" s="84">
        <v>513</v>
      </c>
      <c r="F93" s="84">
        <v>306.60000000000002</v>
      </c>
      <c r="G93" s="85">
        <v>19687</v>
      </c>
      <c r="H93" s="84">
        <v>304.2</v>
      </c>
      <c r="I93" s="85">
        <v>19525</v>
      </c>
      <c r="J93" s="83">
        <v>7230</v>
      </c>
      <c r="K93" s="86">
        <v>0.57899999999999996</v>
      </c>
      <c r="L93" s="83">
        <v>17136</v>
      </c>
      <c r="M93" s="87">
        <v>0.878</v>
      </c>
    </row>
    <row r="94" spans="1:13" s="4" customFormat="1" ht="13.9" customHeight="1" thickBot="1">
      <c r="A94" s="143"/>
      <c r="B94" s="144"/>
      <c r="C94" s="145"/>
      <c r="D94" s="145"/>
      <c r="E94" s="146"/>
      <c r="F94" s="146"/>
      <c r="G94" s="147"/>
      <c r="H94" s="146"/>
      <c r="I94" s="147"/>
      <c r="J94" s="145"/>
      <c r="K94" s="148"/>
      <c r="L94" s="145"/>
      <c r="M94" s="148"/>
    </row>
    <row r="95" spans="1:13" ht="13.9" customHeight="1" thickBot="1">
      <c r="A95" s="80" t="s">
        <v>79</v>
      </c>
      <c r="B95" s="81"/>
      <c r="C95" s="82">
        <v>33618</v>
      </c>
      <c r="D95" s="83">
        <v>14295</v>
      </c>
      <c r="E95" s="84">
        <v>513</v>
      </c>
      <c r="F95" s="84">
        <v>313.39999999999998</v>
      </c>
      <c r="G95" s="85">
        <v>20061</v>
      </c>
      <c r="H95" s="84">
        <v>310.2</v>
      </c>
      <c r="I95" s="85">
        <v>19849</v>
      </c>
      <c r="J95" s="83">
        <v>7508</v>
      </c>
      <c r="K95" s="86">
        <v>0.59</v>
      </c>
      <c r="L95" s="83">
        <v>17655</v>
      </c>
      <c r="M95" s="87">
        <v>0.88900000000000001</v>
      </c>
    </row>
    <row r="96" spans="1:13" ht="13.9" customHeight="1" thickBot="1">
      <c r="A96" s="79"/>
      <c r="B96" s="74"/>
      <c r="C96" s="75"/>
      <c r="D96" s="75"/>
      <c r="E96" s="76"/>
      <c r="F96" s="76"/>
      <c r="G96" s="77"/>
      <c r="H96" s="76"/>
      <c r="I96" s="77"/>
      <c r="J96" s="75"/>
      <c r="K96" s="78"/>
      <c r="L96" s="75"/>
      <c r="M96" s="78"/>
    </row>
    <row r="97" spans="1:13" ht="13.9" customHeight="1" thickBot="1">
      <c r="A97" s="80" t="s">
        <v>81</v>
      </c>
      <c r="B97" s="81"/>
      <c r="C97" s="82">
        <v>33455</v>
      </c>
      <c r="D97" s="83">
        <v>14299</v>
      </c>
      <c r="E97" s="84">
        <v>513</v>
      </c>
      <c r="F97" s="84">
        <v>321</v>
      </c>
      <c r="G97" s="85">
        <v>20494</v>
      </c>
      <c r="H97" s="84">
        <v>317.5</v>
      </c>
      <c r="I97" s="85">
        <v>20273</v>
      </c>
      <c r="J97" s="83">
        <v>7766</v>
      </c>
      <c r="K97" s="86">
        <v>0.60599999999999998</v>
      </c>
      <c r="L97" s="83">
        <v>17909</v>
      </c>
      <c r="M97" s="87">
        <v>0.88300000000000001</v>
      </c>
    </row>
    <row r="98" spans="1:13" ht="13.9" customHeight="1" thickBot="1">
      <c r="A98" s="79"/>
      <c r="B98" s="74"/>
      <c r="C98" s="75"/>
      <c r="D98" s="75"/>
      <c r="E98" s="76"/>
      <c r="F98" s="76"/>
      <c r="G98" s="77"/>
      <c r="H98" s="76"/>
      <c r="I98" s="77"/>
      <c r="J98" s="75"/>
      <c r="K98" s="78"/>
      <c r="L98" s="75"/>
      <c r="M98" s="78"/>
    </row>
    <row r="99" spans="1:13" ht="13.9" customHeight="1" thickBot="1">
      <c r="A99" s="80" t="s">
        <v>83</v>
      </c>
      <c r="B99" s="81"/>
      <c r="C99" s="60">
        <v>33459</v>
      </c>
      <c r="D99" s="60">
        <v>14306</v>
      </c>
      <c r="E99" s="93">
        <v>513</v>
      </c>
      <c r="F99" s="93">
        <v>330.5</v>
      </c>
      <c r="G99" s="59">
        <v>21055</v>
      </c>
      <c r="H99" s="93">
        <v>323.32999999999993</v>
      </c>
      <c r="I99" s="59">
        <v>20644</v>
      </c>
      <c r="J99" s="60">
        <v>8009</v>
      </c>
      <c r="K99" s="94">
        <v>0.61699393287306858</v>
      </c>
      <c r="L99" s="60">
        <v>18728</v>
      </c>
      <c r="M99" s="94">
        <v>0.90718852935477623</v>
      </c>
    </row>
    <row r="100" spans="1:13" ht="13.9" customHeight="1" thickBot="1">
      <c r="A100" s="79"/>
      <c r="B100" s="74"/>
      <c r="C100" s="75"/>
      <c r="D100" s="75"/>
      <c r="E100" s="76"/>
      <c r="F100" s="76"/>
      <c r="G100" s="77"/>
      <c r="H100" s="76"/>
      <c r="I100" s="77"/>
      <c r="J100" s="75"/>
      <c r="K100" s="78"/>
      <c r="L100" s="75"/>
      <c r="M100" s="78"/>
    </row>
    <row r="101" spans="1:13" ht="13.9" customHeight="1" thickBot="1">
      <c r="A101" s="80" t="s">
        <v>85</v>
      </c>
      <c r="B101" s="81"/>
      <c r="C101" s="60">
        <v>33377</v>
      </c>
      <c r="D101" s="60">
        <v>14337</v>
      </c>
      <c r="E101" s="93">
        <v>513</v>
      </c>
      <c r="F101" s="93">
        <v>341.6</v>
      </c>
      <c r="G101" s="59">
        <v>21680</v>
      </c>
      <c r="H101" s="93">
        <v>331.6</v>
      </c>
      <c r="I101" s="59">
        <v>21158</v>
      </c>
      <c r="J101" s="60">
        <v>8232</v>
      </c>
      <c r="K101" s="94">
        <v>0.63400000000000001</v>
      </c>
      <c r="L101" s="60">
        <v>19198</v>
      </c>
      <c r="M101" s="94">
        <v>0.90718852935477623</v>
      </c>
    </row>
    <row r="102" spans="1:13" ht="13.9" customHeight="1" thickBot="1">
      <c r="A102" s="101"/>
      <c r="B102" s="102"/>
      <c r="C102" s="103"/>
      <c r="D102" s="103"/>
      <c r="E102" s="104"/>
      <c r="F102" s="104"/>
      <c r="G102" s="105"/>
      <c r="H102" s="104"/>
      <c r="I102" s="105"/>
      <c r="J102" s="103"/>
      <c r="K102" s="106"/>
      <c r="L102" s="103"/>
      <c r="M102" s="106"/>
    </row>
    <row r="103" spans="1:13" s="108" customFormat="1" ht="13.9" customHeight="1" thickBot="1">
      <c r="A103" s="80" t="s">
        <v>87</v>
      </c>
      <c r="B103" s="81"/>
      <c r="C103" s="60">
        <v>33294</v>
      </c>
      <c r="D103" s="60">
        <v>14373</v>
      </c>
      <c r="E103" s="93">
        <v>513</v>
      </c>
      <c r="F103" s="93">
        <v>352.90000000000003</v>
      </c>
      <c r="G103" s="59">
        <v>22373</v>
      </c>
      <c r="H103" s="93">
        <v>351.7</v>
      </c>
      <c r="I103" s="59">
        <v>22296</v>
      </c>
      <c r="J103" s="60">
        <v>8481</v>
      </c>
      <c r="K103" s="94">
        <v>0.67</v>
      </c>
      <c r="L103" s="60">
        <v>19689</v>
      </c>
      <c r="M103" s="94">
        <v>0.88</v>
      </c>
    </row>
    <row r="104" spans="1:13" ht="13.9" customHeight="1" thickBot="1">
      <c r="A104" s="101"/>
      <c r="B104" s="102"/>
      <c r="C104" s="103"/>
      <c r="D104" s="103"/>
      <c r="E104" s="104"/>
      <c r="F104" s="104"/>
      <c r="G104" s="105"/>
      <c r="H104" s="104"/>
      <c r="I104" s="105"/>
      <c r="J104" s="103"/>
      <c r="K104" s="106"/>
      <c r="L104" s="103"/>
      <c r="M104" s="106"/>
    </row>
    <row r="105" spans="1:13" ht="13.9" customHeight="1" thickBot="1">
      <c r="A105" s="80" t="s">
        <v>88</v>
      </c>
      <c r="B105" s="81"/>
      <c r="C105" s="60">
        <v>33129</v>
      </c>
      <c r="D105" s="60">
        <v>14424</v>
      </c>
      <c r="E105" s="93">
        <v>513</v>
      </c>
      <c r="F105" s="93">
        <v>366.8</v>
      </c>
      <c r="G105" s="59">
        <v>22868</v>
      </c>
      <c r="H105" s="93">
        <v>355.7</v>
      </c>
      <c r="I105" s="59">
        <v>22462</v>
      </c>
      <c r="J105" s="60">
        <v>8724</v>
      </c>
      <c r="K105" s="94">
        <v>0.67800000000000005</v>
      </c>
      <c r="L105" s="60">
        <f>C105/D105*J105</f>
        <v>20037.257071547421</v>
      </c>
      <c r="M105" s="94">
        <f>L105/I105</f>
        <v>0.89205133432229633</v>
      </c>
    </row>
    <row r="106" spans="1:13" ht="13.9" customHeight="1" thickBot="1">
      <c r="A106" s="79"/>
      <c r="B106" s="74"/>
      <c r="C106" s="75"/>
      <c r="D106" s="75"/>
      <c r="E106" s="76"/>
      <c r="F106" s="76"/>
      <c r="G106" s="77"/>
      <c r="H106" s="76"/>
      <c r="I106" s="77"/>
      <c r="J106" s="75"/>
      <c r="K106" s="78"/>
      <c r="L106" s="75"/>
      <c r="M106" s="78"/>
    </row>
    <row r="107" spans="1:13" ht="13.9" customHeight="1" thickBot="1">
      <c r="A107" s="80" t="s">
        <v>93</v>
      </c>
      <c r="B107" s="81"/>
      <c r="C107" s="60">
        <v>32918</v>
      </c>
      <c r="D107" s="60">
        <v>14434</v>
      </c>
      <c r="E107" s="93">
        <v>513</v>
      </c>
      <c r="F107" s="93">
        <v>374.7</v>
      </c>
      <c r="G107" s="59">
        <v>23021</v>
      </c>
      <c r="H107" s="93">
        <v>373.4</v>
      </c>
      <c r="I107" s="59">
        <v>22947</v>
      </c>
      <c r="J107" s="60">
        <v>8828</v>
      </c>
      <c r="K107" s="94">
        <f>I107/C107</f>
        <v>0.69709581384045205</v>
      </c>
      <c r="L107" s="60">
        <f>C107/D107*J107</f>
        <v>20133.026465290284</v>
      </c>
      <c r="M107" s="94">
        <f>L107/I107</f>
        <v>0.87737074411863358</v>
      </c>
    </row>
    <row r="108" spans="1:13" ht="13.9" customHeight="1" thickBot="1">
      <c r="A108" s="79"/>
      <c r="B108" s="74"/>
      <c r="C108" s="75"/>
      <c r="D108" s="75"/>
      <c r="E108" s="76"/>
      <c r="F108" s="76"/>
      <c r="G108" s="77"/>
      <c r="H108" s="76"/>
      <c r="I108" s="77"/>
      <c r="J108" s="75"/>
      <c r="K108" s="78"/>
      <c r="L108" s="75"/>
      <c r="M108" s="78"/>
    </row>
    <row r="109" spans="1:13" s="108" customFormat="1" ht="13.9" customHeight="1" thickBot="1">
      <c r="A109" s="80" t="s">
        <v>94</v>
      </c>
      <c r="B109" s="81"/>
      <c r="C109" s="60">
        <v>32961</v>
      </c>
      <c r="D109" s="60">
        <v>14618</v>
      </c>
      <c r="E109" s="93">
        <v>513</v>
      </c>
      <c r="F109" s="93">
        <v>384.1</v>
      </c>
      <c r="G109" s="59">
        <v>23416</v>
      </c>
      <c r="H109" s="93">
        <v>380.1</v>
      </c>
      <c r="I109" s="59">
        <v>23256</v>
      </c>
      <c r="J109" s="60">
        <f>9119-115</f>
        <v>9004</v>
      </c>
      <c r="K109" s="94">
        <f>I109/C109</f>
        <v>0.70556111768453622</v>
      </c>
      <c r="L109" s="60">
        <f>C109/D109*J109</f>
        <v>20302.424681899029</v>
      </c>
      <c r="M109" s="94">
        <f>L109/I109</f>
        <v>0.87299727734343946</v>
      </c>
    </row>
    <row r="110" spans="1:13" ht="13.9" customHeight="1" thickBot="1">
      <c r="A110" s="79"/>
      <c r="B110" s="74"/>
      <c r="C110" s="75"/>
      <c r="D110" s="75"/>
      <c r="E110" s="76"/>
      <c r="F110" s="76"/>
      <c r="G110" s="77"/>
      <c r="H110" s="76"/>
      <c r="I110" s="77"/>
      <c r="J110" s="75"/>
      <c r="K110" s="78"/>
      <c r="L110" s="75"/>
      <c r="M110" s="78"/>
    </row>
    <row r="111" spans="1:13" ht="13.9" customHeight="1" thickBot="1">
      <c r="A111" s="80" t="s">
        <v>102</v>
      </c>
      <c r="B111" s="81"/>
      <c r="C111" s="60">
        <v>32806</v>
      </c>
      <c r="D111" s="60">
        <v>14650</v>
      </c>
      <c r="E111" s="93">
        <v>513</v>
      </c>
      <c r="F111" s="93">
        <v>404</v>
      </c>
      <c r="G111" s="59">
        <v>24060</v>
      </c>
      <c r="H111" s="93">
        <v>400</v>
      </c>
      <c r="I111" s="59">
        <v>23901</v>
      </c>
      <c r="J111" s="60">
        <v>9197</v>
      </c>
      <c r="K111" s="94">
        <f>I111/C111</f>
        <v>0.72855575199658595</v>
      </c>
      <c r="L111" s="60">
        <f>C111/D111*J111</f>
        <v>20595.002184300338</v>
      </c>
      <c r="M111" s="94">
        <f>L111/I111</f>
        <v>0.8616795190285067</v>
      </c>
    </row>
    <row r="112" spans="1:13" ht="13.9" customHeight="1" thickBot="1">
      <c r="A112" s="79"/>
      <c r="B112" s="74"/>
      <c r="C112" s="75"/>
      <c r="D112" s="75"/>
      <c r="E112" s="76"/>
      <c r="F112" s="76"/>
      <c r="G112" s="77"/>
      <c r="H112" s="76"/>
      <c r="I112" s="77"/>
      <c r="J112" s="75"/>
      <c r="K112" s="78"/>
      <c r="L112" s="75"/>
      <c r="M112" s="78"/>
    </row>
    <row r="113" spans="1:19" s="108" customFormat="1" ht="13.9" customHeight="1" thickBot="1">
      <c r="A113" s="80" t="s">
        <v>113</v>
      </c>
      <c r="B113" s="81"/>
      <c r="C113" s="60">
        <v>32532</v>
      </c>
      <c r="D113" s="60">
        <v>14657</v>
      </c>
      <c r="E113" s="93">
        <v>513</v>
      </c>
      <c r="F113" s="93">
        <v>432.33</v>
      </c>
      <c r="G113" s="59">
        <v>24859</v>
      </c>
      <c r="H113" s="93">
        <v>431.12</v>
      </c>
      <c r="I113" s="59">
        <v>24795</v>
      </c>
      <c r="J113" s="60">
        <v>9408</v>
      </c>
      <c r="K113" s="94">
        <f>I113/C113</f>
        <v>0.7621726300258207</v>
      </c>
      <c r="L113" s="60">
        <f>C113/D113*J113</f>
        <v>20881.562120488503</v>
      </c>
      <c r="M113" s="94">
        <f>L113/I113</f>
        <v>0.84216826458917127</v>
      </c>
    </row>
    <row r="114" spans="1:19" ht="13.9" customHeight="1" thickBot="1">
      <c r="A114" s="79"/>
      <c r="B114" s="74"/>
      <c r="C114" s="75"/>
      <c r="D114" s="75"/>
      <c r="E114" s="76"/>
      <c r="F114" s="76"/>
      <c r="G114" s="77"/>
      <c r="H114" s="76"/>
      <c r="I114" s="77"/>
      <c r="J114" s="75"/>
      <c r="K114" s="78"/>
      <c r="L114" s="75"/>
      <c r="M114" s="78"/>
    </row>
    <row r="115" spans="1:19" ht="13.9" customHeight="1" thickBot="1">
      <c r="A115" s="95" t="s">
        <v>112</v>
      </c>
      <c r="B115" s="96"/>
      <c r="C115" s="97">
        <v>32144</v>
      </c>
      <c r="D115" s="97">
        <v>14609</v>
      </c>
      <c r="E115" s="98">
        <v>513</v>
      </c>
      <c r="F115" s="98">
        <v>433.89</v>
      </c>
      <c r="G115" s="99">
        <v>24629</v>
      </c>
      <c r="H115" s="98">
        <v>432.97</v>
      </c>
      <c r="I115" s="99">
        <v>24575</v>
      </c>
      <c r="J115" s="97">
        <v>9605</v>
      </c>
      <c r="K115" s="100">
        <f>I115/C115</f>
        <v>0.76452837232453952</v>
      </c>
      <c r="L115" s="97">
        <f>C115/D115*J115</f>
        <v>21133.761379971249</v>
      </c>
      <c r="M115" s="100">
        <f>L115/I115</f>
        <v>0.85996994425111895</v>
      </c>
    </row>
    <row r="116" spans="1:19" ht="13.9" customHeight="1">
      <c r="A116" s="79"/>
      <c r="B116" s="74"/>
      <c r="C116" s="75"/>
      <c r="D116" s="75"/>
      <c r="E116" s="76"/>
      <c r="F116" s="76"/>
      <c r="G116" s="77"/>
      <c r="H116" s="76"/>
      <c r="I116" s="77"/>
      <c r="J116" s="75"/>
      <c r="K116" s="78"/>
      <c r="L116" s="75"/>
      <c r="M116" s="78"/>
    </row>
    <row r="117" spans="1:19" ht="13.9" customHeight="1">
      <c r="A117" s="7" t="s">
        <v>68</v>
      </c>
      <c r="B117" s="74"/>
      <c r="C117" s="75"/>
      <c r="D117" s="75"/>
      <c r="E117" s="76"/>
      <c r="F117" s="76"/>
      <c r="G117" s="77"/>
      <c r="H117" s="76"/>
      <c r="I117" s="77"/>
      <c r="J117" s="75"/>
      <c r="K117" s="78"/>
      <c r="L117" s="75"/>
      <c r="M117" s="78"/>
    </row>
    <row r="118" spans="1:19" ht="13.9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</row>
    <row r="119" spans="1:19" ht="21" customHeight="1">
      <c r="A119" s="111" t="s">
        <v>97</v>
      </c>
      <c r="J119" s="167"/>
      <c r="K119" s="167"/>
      <c r="L119" s="4"/>
    </row>
    <row r="120" spans="1:19" s="8" customFormat="1" ht="13.5" customHeight="1" thickBot="1">
      <c r="A120" s="5"/>
      <c r="B120" s="6"/>
      <c r="C120" s="7"/>
      <c r="D120" s="6"/>
      <c r="E120" s="6"/>
      <c r="F120" s="6"/>
      <c r="G120" s="6"/>
      <c r="H120" s="6"/>
      <c r="I120" s="6"/>
      <c r="J120" s="6"/>
    </row>
    <row r="121" spans="1:19" s="8" customFormat="1" ht="12" customHeight="1">
      <c r="A121" s="168" t="s">
        <v>38</v>
      </c>
      <c r="B121" s="112"/>
      <c r="C121" s="112"/>
      <c r="D121" s="113" t="s">
        <v>11</v>
      </c>
      <c r="E121" s="114" t="s">
        <v>1</v>
      </c>
      <c r="F121" s="114" t="s">
        <v>1</v>
      </c>
      <c r="G121" s="130" t="s">
        <v>0</v>
      </c>
      <c r="H121" s="133" t="s">
        <v>31</v>
      </c>
      <c r="I121" s="136" t="s">
        <v>98</v>
      </c>
      <c r="J121" s="133" t="s">
        <v>2</v>
      </c>
      <c r="K121" s="139" t="s">
        <v>4</v>
      </c>
      <c r="L121" s="88"/>
      <c r="M121" s="63" t="s">
        <v>12</v>
      </c>
      <c r="N121" s="64" t="s">
        <v>31</v>
      </c>
      <c r="O121" s="65" t="s">
        <v>4</v>
      </c>
      <c r="P121" s="66" t="s">
        <v>12</v>
      </c>
      <c r="Q121" s="67"/>
      <c r="R121" s="66" t="s">
        <v>12</v>
      </c>
      <c r="S121" s="58" t="s">
        <v>2</v>
      </c>
    </row>
    <row r="122" spans="1:19" s="8" customFormat="1" ht="12" customHeight="1">
      <c r="A122" s="169"/>
      <c r="B122" s="115" t="s">
        <v>53</v>
      </c>
      <c r="C122" s="115" t="s">
        <v>18</v>
      </c>
      <c r="D122" s="115" t="s">
        <v>3</v>
      </c>
      <c r="E122" s="116" t="s">
        <v>3</v>
      </c>
      <c r="F122" s="116" t="s">
        <v>2</v>
      </c>
      <c r="G122" s="131" t="s">
        <v>3</v>
      </c>
      <c r="H122" s="134" t="s">
        <v>2</v>
      </c>
      <c r="I122" s="137" t="s">
        <v>99</v>
      </c>
      <c r="J122" s="134" t="s">
        <v>15</v>
      </c>
      <c r="K122" s="140" t="s">
        <v>2</v>
      </c>
      <c r="L122" s="89" t="s">
        <v>5</v>
      </c>
      <c r="M122" s="68" t="s">
        <v>13</v>
      </c>
      <c r="N122" s="69" t="s">
        <v>2</v>
      </c>
      <c r="O122" s="70" t="s">
        <v>2</v>
      </c>
      <c r="P122" s="71" t="s">
        <v>13</v>
      </c>
      <c r="Q122" s="72" t="s">
        <v>5</v>
      </c>
      <c r="R122" s="71" t="s">
        <v>13</v>
      </c>
      <c r="S122" s="91" t="s">
        <v>15</v>
      </c>
    </row>
    <row r="123" spans="1:19" s="8" customFormat="1" ht="12" customHeight="1">
      <c r="A123" s="169"/>
      <c r="B123" s="117" t="s">
        <v>54</v>
      </c>
      <c r="C123" s="117" t="s">
        <v>55</v>
      </c>
      <c r="D123" s="117" t="s">
        <v>56</v>
      </c>
      <c r="E123" s="118" t="s">
        <v>56</v>
      </c>
      <c r="F123" s="118" t="s">
        <v>57</v>
      </c>
      <c r="G123" s="132" t="s">
        <v>56</v>
      </c>
      <c r="H123" s="135" t="s">
        <v>57</v>
      </c>
      <c r="I123" s="138" t="s">
        <v>58</v>
      </c>
      <c r="J123" s="135" t="s">
        <v>59</v>
      </c>
      <c r="K123" s="141" t="s">
        <v>57</v>
      </c>
      <c r="L123" s="90" t="s">
        <v>59</v>
      </c>
      <c r="M123" s="119" t="s">
        <v>26</v>
      </c>
      <c r="N123" s="120">
        <f>H124</f>
        <v>5783.1080448142202</v>
      </c>
      <c r="O123" s="121">
        <f>K124</f>
        <v>1683.1375628140702</v>
      </c>
      <c r="P123" s="119" t="s">
        <v>26</v>
      </c>
      <c r="Q123" s="122">
        <f>L124</f>
        <v>0.29104376915858576</v>
      </c>
      <c r="R123" s="119" t="s">
        <v>26</v>
      </c>
      <c r="S123" s="92">
        <f>J124</f>
        <v>0.18683513859122605</v>
      </c>
    </row>
    <row r="124" spans="1:19" s="8" customFormat="1" ht="10.5" customHeight="1">
      <c r="A124" s="158" t="s">
        <v>37</v>
      </c>
      <c r="B124" s="149">
        <f>C10</f>
        <v>30953</v>
      </c>
      <c r="C124" s="149">
        <f>D10</f>
        <v>11353</v>
      </c>
      <c r="D124" s="159">
        <f>E10</f>
        <v>511</v>
      </c>
      <c r="E124" s="161">
        <f>F10</f>
        <v>94.810000000000016</v>
      </c>
      <c r="F124" s="149">
        <f>G10</f>
        <v>5783.1080448142202</v>
      </c>
      <c r="G124" s="162">
        <f t="shared" ref="G124:L124" si="7">H10</f>
        <v>94.810000000000016</v>
      </c>
      <c r="H124" s="155">
        <f t="shared" si="7"/>
        <v>5783.1080448142202</v>
      </c>
      <c r="I124" s="152">
        <f t="shared" si="7"/>
        <v>615</v>
      </c>
      <c r="J124" s="153">
        <f t="shared" si="7"/>
        <v>0.18683513859122605</v>
      </c>
      <c r="K124" s="170">
        <f t="shared" si="7"/>
        <v>1683.1375628140702</v>
      </c>
      <c r="L124" s="163">
        <f t="shared" si="7"/>
        <v>0.29104376915858576</v>
      </c>
      <c r="M124" s="119" t="s">
        <v>27</v>
      </c>
      <c r="N124" s="120">
        <f>H126</f>
        <v>6223.1515744951448</v>
      </c>
      <c r="O124" s="121">
        <f>K126</f>
        <v>3416</v>
      </c>
      <c r="P124" s="119" t="s">
        <v>27</v>
      </c>
      <c r="Q124" s="122">
        <f>L126</f>
        <v>0.54891801350300939</v>
      </c>
      <c r="R124" s="119" t="s">
        <v>27</v>
      </c>
      <c r="S124" s="92">
        <f>J126</f>
        <v>0.19915996974093977</v>
      </c>
    </row>
    <row r="125" spans="1:19" s="8" customFormat="1" ht="10.5" customHeight="1">
      <c r="A125" s="158"/>
      <c r="B125" s="149"/>
      <c r="C125" s="149"/>
      <c r="D125" s="159"/>
      <c r="E125" s="161"/>
      <c r="F125" s="149"/>
      <c r="G125" s="162"/>
      <c r="H125" s="155"/>
      <c r="I125" s="152"/>
      <c r="J125" s="153"/>
      <c r="K125" s="150"/>
      <c r="L125" s="157"/>
      <c r="M125" s="119" t="s">
        <v>28</v>
      </c>
      <c r="N125" s="120">
        <f>H128</f>
        <v>7136</v>
      </c>
      <c r="O125" s="121">
        <f>K128</f>
        <v>4802</v>
      </c>
      <c r="P125" s="119" t="s">
        <v>28</v>
      </c>
      <c r="Q125" s="122">
        <f>L128</f>
        <v>0.67292600896860988</v>
      </c>
      <c r="R125" s="119" t="s">
        <v>28</v>
      </c>
      <c r="S125" s="92">
        <f>J128</f>
        <v>0.22573706187523726</v>
      </c>
    </row>
    <row r="126" spans="1:19" s="8" customFormat="1" ht="10.5" customHeight="1">
      <c r="A126" s="158" t="s">
        <v>27</v>
      </c>
      <c r="B126" s="149">
        <f t="shared" ref="B126:L126" si="8">C15</f>
        <v>31247</v>
      </c>
      <c r="C126" s="149">
        <f t="shared" si="8"/>
        <v>11683</v>
      </c>
      <c r="D126" s="160">
        <f t="shared" si="8"/>
        <v>511</v>
      </c>
      <c r="E126" s="161">
        <f t="shared" si="8"/>
        <v>101.21000000000001</v>
      </c>
      <c r="F126" s="149">
        <f t="shared" si="8"/>
        <v>6223.1515744951448</v>
      </c>
      <c r="G126" s="162">
        <f t="shared" si="8"/>
        <v>101.21000000000001</v>
      </c>
      <c r="H126" s="155">
        <f t="shared" si="8"/>
        <v>6223.1515744951448</v>
      </c>
      <c r="I126" s="152">
        <f t="shared" si="8"/>
        <v>1275</v>
      </c>
      <c r="J126" s="153">
        <f t="shared" si="8"/>
        <v>0.19915996974093977</v>
      </c>
      <c r="K126" s="150">
        <f t="shared" si="8"/>
        <v>3416</v>
      </c>
      <c r="L126" s="157">
        <f t="shared" si="8"/>
        <v>0.54891801350300939</v>
      </c>
      <c r="M126" s="119" t="s">
        <v>29</v>
      </c>
      <c r="N126" s="120">
        <f>H130</f>
        <v>9304.2157960209643</v>
      </c>
      <c r="O126" s="121">
        <f>K130</f>
        <v>6120</v>
      </c>
      <c r="P126" s="119" t="s">
        <v>29</v>
      </c>
      <c r="Q126" s="122">
        <f>L130</f>
        <v>0.65776634314707916</v>
      </c>
      <c r="R126" s="119" t="s">
        <v>29</v>
      </c>
      <c r="S126" s="92">
        <f>J130</f>
        <v>0.2925486038240776</v>
      </c>
    </row>
    <row r="127" spans="1:19" s="8" customFormat="1" ht="10.5" customHeight="1">
      <c r="A127" s="158"/>
      <c r="B127" s="149"/>
      <c r="C127" s="149"/>
      <c r="D127" s="160"/>
      <c r="E127" s="161"/>
      <c r="F127" s="149"/>
      <c r="G127" s="162"/>
      <c r="H127" s="155"/>
      <c r="I127" s="152"/>
      <c r="J127" s="153"/>
      <c r="K127" s="150"/>
      <c r="L127" s="157"/>
      <c r="M127" s="119" t="s">
        <v>30</v>
      </c>
      <c r="N127" s="120">
        <f>H132</f>
        <v>10300</v>
      </c>
      <c r="O127" s="121">
        <f>K132</f>
        <v>7321.4040587042346</v>
      </c>
      <c r="P127" s="119" t="s">
        <v>30</v>
      </c>
      <c r="Q127" s="122">
        <f>L132</f>
        <v>0.7108159280295373</v>
      </c>
      <c r="R127" s="119" t="s">
        <v>30</v>
      </c>
      <c r="S127" s="92">
        <f>J132</f>
        <v>0.3215132975402672</v>
      </c>
    </row>
    <row r="128" spans="1:19" s="8" customFormat="1" ht="10.5" customHeight="1">
      <c r="A128" s="158" t="s">
        <v>28</v>
      </c>
      <c r="B128" s="149">
        <f t="shared" ref="B128:L128" si="9">C20</f>
        <v>31612</v>
      </c>
      <c r="C128" s="149">
        <f t="shared" si="9"/>
        <v>11956</v>
      </c>
      <c r="D128" s="159">
        <f t="shared" si="9"/>
        <v>511</v>
      </c>
      <c r="E128" s="161">
        <f t="shared" si="9"/>
        <v>115.57000000000001</v>
      </c>
      <c r="F128" s="149">
        <f t="shared" si="9"/>
        <v>7257</v>
      </c>
      <c r="G128" s="162">
        <f t="shared" si="9"/>
        <v>113.77000000000001</v>
      </c>
      <c r="H128" s="155">
        <f t="shared" si="9"/>
        <v>7136</v>
      </c>
      <c r="I128" s="152">
        <f t="shared" si="9"/>
        <v>1817</v>
      </c>
      <c r="J128" s="153">
        <f t="shared" si="9"/>
        <v>0.22573706187523726</v>
      </c>
      <c r="K128" s="150">
        <f t="shared" si="9"/>
        <v>4802</v>
      </c>
      <c r="L128" s="157">
        <f t="shared" si="9"/>
        <v>0.67292600896860988</v>
      </c>
      <c r="M128" s="119" t="s">
        <v>46</v>
      </c>
      <c r="N128" s="120">
        <f>H134</f>
        <v>11855</v>
      </c>
      <c r="O128" s="121">
        <f>K134</f>
        <v>8178</v>
      </c>
      <c r="P128" s="119" t="s">
        <v>46</v>
      </c>
      <c r="Q128" s="122">
        <f>L134</f>
        <v>0.68983551244200758</v>
      </c>
      <c r="R128" s="119" t="s">
        <v>46</v>
      </c>
      <c r="S128" s="92">
        <f>J134</f>
        <v>0.36801912271443205</v>
      </c>
    </row>
    <row r="129" spans="1:19" s="8" customFormat="1" ht="10.5" customHeight="1">
      <c r="A129" s="158"/>
      <c r="B129" s="149"/>
      <c r="C129" s="149"/>
      <c r="D129" s="159"/>
      <c r="E129" s="161"/>
      <c r="F129" s="149"/>
      <c r="G129" s="162"/>
      <c r="H129" s="155"/>
      <c r="I129" s="152"/>
      <c r="J129" s="153"/>
      <c r="K129" s="150"/>
      <c r="L129" s="157"/>
      <c r="M129" s="119" t="s">
        <v>52</v>
      </c>
      <c r="N129" s="120">
        <f>H136</f>
        <v>12451</v>
      </c>
      <c r="O129" s="121">
        <f>K136</f>
        <v>9215</v>
      </c>
      <c r="P129" s="119" t="s">
        <v>52</v>
      </c>
      <c r="Q129" s="122">
        <f>L136</f>
        <v>0.74</v>
      </c>
      <c r="R129" s="119" t="s">
        <v>52</v>
      </c>
      <c r="S129" s="92">
        <f>J136</f>
        <v>0.38300000000000001</v>
      </c>
    </row>
    <row r="130" spans="1:19" s="8" customFormat="1" ht="10.5" customHeight="1">
      <c r="A130" s="158" t="s">
        <v>29</v>
      </c>
      <c r="B130" s="149">
        <f t="shared" ref="B130:L130" si="10">C25</f>
        <v>31804</v>
      </c>
      <c r="C130" s="149">
        <f t="shared" si="10"/>
        <v>12215</v>
      </c>
      <c r="D130" s="159">
        <f t="shared" si="10"/>
        <v>513</v>
      </c>
      <c r="E130" s="161">
        <f t="shared" si="10"/>
        <v>150.51</v>
      </c>
      <c r="F130" s="149">
        <f t="shared" si="10"/>
        <v>9525.4542753646601</v>
      </c>
      <c r="G130" s="162">
        <f t="shared" si="10"/>
        <v>146.86000000000001</v>
      </c>
      <c r="H130" s="155">
        <f t="shared" si="10"/>
        <v>9304.2157960209643</v>
      </c>
      <c r="I130" s="152">
        <f t="shared" si="10"/>
        <v>2357</v>
      </c>
      <c r="J130" s="153">
        <f t="shared" si="10"/>
        <v>0.2925486038240776</v>
      </c>
      <c r="K130" s="150">
        <f t="shared" si="10"/>
        <v>6120</v>
      </c>
      <c r="L130" s="157">
        <f t="shared" si="10"/>
        <v>0.65776634314707916</v>
      </c>
      <c r="M130" s="119" t="s">
        <v>61</v>
      </c>
      <c r="N130" s="120">
        <f>H138</f>
        <v>13918.976028810304</v>
      </c>
      <c r="O130" s="121">
        <f>K138</f>
        <v>10355</v>
      </c>
      <c r="P130" s="119" t="s">
        <v>61</v>
      </c>
      <c r="Q130" s="122">
        <f>L138</f>
        <v>0.74394840386006988</v>
      </c>
      <c r="R130" s="119" t="s">
        <v>61</v>
      </c>
      <c r="S130" s="92">
        <f>J138</f>
        <v>0.42646534802409169</v>
      </c>
    </row>
    <row r="131" spans="1:19" s="8" customFormat="1" ht="10.5" customHeight="1">
      <c r="A131" s="158"/>
      <c r="B131" s="149"/>
      <c r="C131" s="149"/>
      <c r="D131" s="159"/>
      <c r="E131" s="161"/>
      <c r="F131" s="149"/>
      <c r="G131" s="162"/>
      <c r="H131" s="155"/>
      <c r="I131" s="152"/>
      <c r="J131" s="153"/>
      <c r="K131" s="150"/>
      <c r="L131" s="157"/>
      <c r="M131" s="119" t="s">
        <v>63</v>
      </c>
      <c r="N131" s="120">
        <f>H140</f>
        <v>15422</v>
      </c>
      <c r="O131" s="121">
        <f>K140</f>
        <v>11367</v>
      </c>
      <c r="P131" s="119" t="s">
        <v>63</v>
      </c>
      <c r="Q131" s="122">
        <f>L140</f>
        <v>0.73706393463882769</v>
      </c>
      <c r="R131" s="119" t="s">
        <v>63</v>
      </c>
      <c r="S131" s="92">
        <f>J140</f>
        <v>0.47016859242096276</v>
      </c>
    </row>
    <row r="132" spans="1:19" s="8" customFormat="1" ht="10.5" customHeight="1">
      <c r="A132" s="158" t="s">
        <v>30</v>
      </c>
      <c r="B132" s="149">
        <f t="shared" ref="B132:L132" si="11">C30</f>
        <v>32036</v>
      </c>
      <c r="C132" s="149">
        <f t="shared" si="11"/>
        <v>12429</v>
      </c>
      <c r="D132" s="159">
        <f t="shared" si="11"/>
        <v>513</v>
      </c>
      <c r="E132" s="161">
        <f t="shared" si="11"/>
        <v>170.27999999999997</v>
      </c>
      <c r="F132" s="149">
        <f t="shared" si="11"/>
        <v>10844.525769461306</v>
      </c>
      <c r="G132" s="162">
        <f t="shared" si="11"/>
        <v>161.39999999999998</v>
      </c>
      <c r="H132" s="155">
        <f t="shared" si="11"/>
        <v>10300</v>
      </c>
      <c r="I132" s="152">
        <f t="shared" si="11"/>
        <v>2849</v>
      </c>
      <c r="J132" s="153">
        <f t="shared" si="11"/>
        <v>0.3215132975402672</v>
      </c>
      <c r="K132" s="150">
        <f t="shared" si="11"/>
        <v>7321.4040587042346</v>
      </c>
      <c r="L132" s="157">
        <f t="shared" si="11"/>
        <v>0.7108159280295373</v>
      </c>
      <c r="M132" s="119" t="s">
        <v>65</v>
      </c>
      <c r="N132" s="120">
        <f>H142</f>
        <v>16422</v>
      </c>
      <c r="O132" s="121">
        <f>K142</f>
        <v>12968</v>
      </c>
      <c r="P132" s="119" t="s">
        <v>65</v>
      </c>
      <c r="Q132" s="122">
        <f>L142</f>
        <v>0.78967239069540862</v>
      </c>
      <c r="R132" s="119" t="s">
        <v>65</v>
      </c>
      <c r="S132" s="92">
        <f>J142</f>
        <v>0.4966130397967824</v>
      </c>
    </row>
    <row r="133" spans="1:19" s="8" customFormat="1" ht="10.5" customHeight="1">
      <c r="A133" s="158"/>
      <c r="B133" s="149"/>
      <c r="C133" s="149"/>
      <c r="D133" s="159"/>
      <c r="E133" s="161"/>
      <c r="F133" s="149"/>
      <c r="G133" s="162"/>
      <c r="H133" s="155"/>
      <c r="I133" s="152"/>
      <c r="J133" s="153"/>
      <c r="K133" s="150"/>
      <c r="L133" s="157"/>
      <c r="M133" s="119" t="s">
        <v>66</v>
      </c>
      <c r="N133" s="120">
        <f>H144</f>
        <v>16804</v>
      </c>
      <c r="O133" s="121">
        <f>K144</f>
        <v>13825</v>
      </c>
      <c r="P133" s="119" t="s">
        <v>66</v>
      </c>
      <c r="Q133" s="122">
        <f>L144</f>
        <v>0.82272078076648414</v>
      </c>
      <c r="R133" s="119" t="s">
        <v>66</v>
      </c>
      <c r="S133" s="92">
        <f>J144</f>
        <v>0.50454886653655606</v>
      </c>
    </row>
    <row r="134" spans="1:19" s="8" customFormat="1" ht="10.5" customHeight="1">
      <c r="A134" s="158" t="s">
        <v>46</v>
      </c>
      <c r="B134" s="149">
        <f t="shared" ref="B134:L134" si="12">C35</f>
        <v>32213</v>
      </c>
      <c r="C134" s="149">
        <f t="shared" si="12"/>
        <v>12647</v>
      </c>
      <c r="D134" s="159">
        <f t="shared" si="12"/>
        <v>513</v>
      </c>
      <c r="E134" s="160">
        <f t="shared" si="12"/>
        <v>189.01999999999998</v>
      </c>
      <c r="F134" s="149">
        <f t="shared" si="12"/>
        <v>12078</v>
      </c>
      <c r="G134" s="154">
        <f t="shared" si="12"/>
        <v>185.61</v>
      </c>
      <c r="H134" s="155">
        <f t="shared" si="12"/>
        <v>11855</v>
      </c>
      <c r="I134" s="152">
        <f t="shared" si="12"/>
        <v>3221</v>
      </c>
      <c r="J134" s="153">
        <f t="shared" si="12"/>
        <v>0.36801912271443205</v>
      </c>
      <c r="K134" s="150">
        <f t="shared" si="12"/>
        <v>8178</v>
      </c>
      <c r="L134" s="157">
        <f t="shared" si="12"/>
        <v>0.68983551244200758</v>
      </c>
      <c r="M134" s="119" t="s">
        <v>70</v>
      </c>
      <c r="N134" s="120">
        <f>H146</f>
        <v>17822</v>
      </c>
      <c r="O134" s="121">
        <f>K146</f>
        <v>14796.241629970842</v>
      </c>
      <c r="P134" s="119" t="s">
        <v>71</v>
      </c>
      <c r="Q134" s="122">
        <f>L146</f>
        <v>0.83022341095111896</v>
      </c>
      <c r="R134" s="119" t="s">
        <v>71</v>
      </c>
      <c r="S134" s="92">
        <f>J146</f>
        <v>0.53187298555568818</v>
      </c>
    </row>
    <row r="135" spans="1:19" s="8" customFormat="1" ht="10.5" customHeight="1">
      <c r="A135" s="158"/>
      <c r="B135" s="149"/>
      <c r="C135" s="149"/>
      <c r="D135" s="159"/>
      <c r="E135" s="160"/>
      <c r="F135" s="149"/>
      <c r="G135" s="154"/>
      <c r="H135" s="155"/>
      <c r="I135" s="152"/>
      <c r="J135" s="153"/>
      <c r="K135" s="150"/>
      <c r="L135" s="157"/>
      <c r="M135" s="119" t="s">
        <v>73</v>
      </c>
      <c r="N135" s="120">
        <f>H148</f>
        <v>18566.190302505252</v>
      </c>
      <c r="O135" s="121">
        <f>K148</f>
        <v>15729.252270066543</v>
      </c>
      <c r="P135" s="119" t="s">
        <v>73</v>
      </c>
      <c r="Q135" s="122">
        <f>L148</f>
        <v>0.84719869902141942</v>
      </c>
      <c r="R135" s="119" t="s">
        <v>73</v>
      </c>
      <c r="S135" s="92">
        <f>J148</f>
        <v>0.5508601442708656</v>
      </c>
    </row>
    <row r="136" spans="1:19" s="8" customFormat="1" ht="10.5" customHeight="1">
      <c r="A136" s="158" t="s">
        <v>52</v>
      </c>
      <c r="B136" s="149">
        <v>32490</v>
      </c>
      <c r="C136" s="149">
        <v>12859</v>
      </c>
      <c r="D136" s="159">
        <v>513</v>
      </c>
      <c r="E136" s="160">
        <v>200.2</v>
      </c>
      <c r="F136" s="149">
        <v>12841</v>
      </c>
      <c r="G136" s="154">
        <v>193.4</v>
      </c>
      <c r="H136" s="155">
        <v>12451</v>
      </c>
      <c r="I136" s="152">
        <v>3650</v>
      </c>
      <c r="J136" s="153">
        <v>0.38300000000000001</v>
      </c>
      <c r="K136" s="150">
        <v>9215</v>
      </c>
      <c r="L136" s="157">
        <v>0.74</v>
      </c>
      <c r="M136" s="119" t="s">
        <v>74</v>
      </c>
      <c r="N136" s="120">
        <f>H150</f>
        <v>19096.260306242639</v>
      </c>
      <c r="O136" s="121">
        <f>K150</f>
        <v>16304</v>
      </c>
      <c r="P136" s="119" t="s">
        <v>74</v>
      </c>
      <c r="Q136" s="122">
        <f>L150</f>
        <v>0.85399999999999998</v>
      </c>
      <c r="R136" s="119" t="s">
        <v>74</v>
      </c>
      <c r="S136" s="92">
        <f>J150</f>
        <v>0.56699999999999995</v>
      </c>
    </row>
    <row r="137" spans="1:19" s="8" customFormat="1" ht="10.5" customHeight="1">
      <c r="A137" s="158"/>
      <c r="B137" s="149"/>
      <c r="C137" s="149"/>
      <c r="D137" s="159"/>
      <c r="E137" s="160"/>
      <c r="F137" s="149"/>
      <c r="G137" s="154"/>
      <c r="H137" s="155"/>
      <c r="I137" s="152"/>
      <c r="J137" s="153"/>
      <c r="K137" s="150"/>
      <c r="L137" s="157"/>
      <c r="M137" s="119" t="s">
        <v>76</v>
      </c>
      <c r="N137" s="120">
        <f>H152</f>
        <v>19525</v>
      </c>
      <c r="O137" s="121">
        <f>K152</f>
        <v>17136</v>
      </c>
      <c r="P137" s="119" t="s">
        <v>76</v>
      </c>
      <c r="Q137" s="122">
        <f>L152</f>
        <v>0.878</v>
      </c>
      <c r="R137" s="119" t="s">
        <v>76</v>
      </c>
      <c r="S137" s="92">
        <f>J152</f>
        <v>0.57899999999999996</v>
      </c>
    </row>
    <row r="138" spans="1:19" s="8" customFormat="1" ht="10.5" customHeight="1">
      <c r="A138" s="158" t="s">
        <v>61</v>
      </c>
      <c r="B138" s="149">
        <f t="shared" ref="B138:L138" si="13">C49</f>
        <v>32638</v>
      </c>
      <c r="C138" s="149">
        <f t="shared" si="13"/>
        <v>13033</v>
      </c>
      <c r="D138" s="159">
        <f t="shared" si="13"/>
        <v>513</v>
      </c>
      <c r="E138" s="160">
        <f t="shared" si="13"/>
        <v>223.23</v>
      </c>
      <c r="F138" s="149">
        <f>G49</f>
        <v>14216</v>
      </c>
      <c r="G138" s="154">
        <f t="shared" si="13"/>
        <v>218.25</v>
      </c>
      <c r="H138" s="155">
        <f t="shared" si="13"/>
        <v>13918.976028810304</v>
      </c>
      <c r="I138" s="152">
        <f t="shared" si="13"/>
        <v>4146</v>
      </c>
      <c r="J138" s="153">
        <f t="shared" si="13"/>
        <v>0.42646534802409169</v>
      </c>
      <c r="K138" s="150">
        <f t="shared" si="13"/>
        <v>10355</v>
      </c>
      <c r="L138" s="157">
        <f t="shared" si="13"/>
        <v>0.74394840386006988</v>
      </c>
      <c r="M138" s="119" t="s">
        <v>78</v>
      </c>
      <c r="N138" s="120">
        <f>H154</f>
        <v>19849</v>
      </c>
      <c r="O138" s="121">
        <f>K154</f>
        <v>17655</v>
      </c>
      <c r="P138" s="119" t="s">
        <v>78</v>
      </c>
      <c r="Q138" s="122">
        <f>L154</f>
        <v>0.88900000000000001</v>
      </c>
      <c r="R138" s="119" t="s">
        <v>78</v>
      </c>
      <c r="S138" s="92">
        <f>J154</f>
        <v>0.59</v>
      </c>
    </row>
    <row r="139" spans="1:19" s="8" customFormat="1" ht="10.5" customHeight="1">
      <c r="A139" s="158"/>
      <c r="B139" s="149"/>
      <c r="C139" s="149"/>
      <c r="D139" s="159"/>
      <c r="E139" s="160"/>
      <c r="F139" s="149"/>
      <c r="G139" s="154"/>
      <c r="H139" s="155"/>
      <c r="I139" s="152"/>
      <c r="J139" s="153"/>
      <c r="K139" s="150"/>
      <c r="L139" s="157"/>
      <c r="M139" s="119" t="s">
        <v>80</v>
      </c>
      <c r="N139" s="120">
        <f>H156</f>
        <v>20273</v>
      </c>
      <c r="O139" s="121">
        <f>K156</f>
        <v>17909</v>
      </c>
      <c r="P139" s="119" t="s">
        <v>80</v>
      </c>
      <c r="Q139" s="122">
        <f>L156</f>
        <v>0.88300000000000001</v>
      </c>
      <c r="R139" s="119" t="s">
        <v>80</v>
      </c>
      <c r="S139" s="92">
        <f>J156</f>
        <v>0.60599999999999998</v>
      </c>
    </row>
    <row r="140" spans="1:19" s="8" customFormat="1" ht="10.5" customHeight="1">
      <c r="A140" s="158" t="s">
        <v>63</v>
      </c>
      <c r="B140" s="149">
        <f t="shared" ref="B140:K140" si="14">C56</f>
        <v>32801</v>
      </c>
      <c r="C140" s="149">
        <f t="shared" si="14"/>
        <v>13278</v>
      </c>
      <c r="D140" s="159">
        <f t="shared" si="14"/>
        <v>513</v>
      </c>
      <c r="E140" s="160">
        <f t="shared" si="14"/>
        <v>246.31</v>
      </c>
      <c r="F140" s="149">
        <f t="shared" si="14"/>
        <v>15579</v>
      </c>
      <c r="G140" s="154">
        <f t="shared" si="14"/>
        <v>243.91</v>
      </c>
      <c r="H140" s="155">
        <f t="shared" si="14"/>
        <v>15422</v>
      </c>
      <c r="I140" s="152">
        <f t="shared" si="14"/>
        <v>4615</v>
      </c>
      <c r="J140" s="153">
        <f t="shared" si="14"/>
        <v>0.47016859242096276</v>
      </c>
      <c r="K140" s="150">
        <f t="shared" si="14"/>
        <v>11367</v>
      </c>
      <c r="L140" s="157">
        <f>M56</f>
        <v>0.73706393463882769</v>
      </c>
      <c r="M140" s="119" t="s">
        <v>82</v>
      </c>
      <c r="N140" s="120">
        <f>H158</f>
        <v>20644</v>
      </c>
      <c r="O140" s="121">
        <f>K158</f>
        <v>18728</v>
      </c>
      <c r="P140" s="119" t="s">
        <v>82</v>
      </c>
      <c r="Q140" s="122">
        <f>L158</f>
        <v>0.90718852935477623</v>
      </c>
      <c r="R140" s="119" t="s">
        <v>82</v>
      </c>
      <c r="S140" s="92">
        <f>J158</f>
        <v>0.61699393287306858</v>
      </c>
    </row>
    <row r="141" spans="1:19" ht="10.5" customHeight="1">
      <c r="A141" s="158"/>
      <c r="B141" s="149"/>
      <c r="C141" s="149"/>
      <c r="D141" s="159"/>
      <c r="E141" s="160"/>
      <c r="F141" s="149"/>
      <c r="G141" s="154"/>
      <c r="H141" s="155"/>
      <c r="I141" s="152"/>
      <c r="J141" s="153"/>
      <c r="K141" s="150"/>
      <c r="L141" s="157"/>
      <c r="M141" s="123" t="s">
        <v>84</v>
      </c>
      <c r="N141" s="124">
        <f>H160</f>
        <v>21158</v>
      </c>
      <c r="O141" s="125">
        <f>K160</f>
        <v>19198</v>
      </c>
      <c r="P141" s="123" t="s">
        <v>84</v>
      </c>
      <c r="Q141" s="126">
        <f>L160</f>
        <v>0.90718852935477623</v>
      </c>
      <c r="R141" s="123" t="s">
        <v>84</v>
      </c>
      <c r="S141" s="107">
        <f>J160</f>
        <v>0.63400000000000001</v>
      </c>
    </row>
    <row r="142" spans="1:19" s="8" customFormat="1" ht="10.5" customHeight="1">
      <c r="A142" s="158" t="s">
        <v>65</v>
      </c>
      <c r="B142" s="149">
        <f t="shared" ref="B142:I142" si="15">C63</f>
        <v>33068</v>
      </c>
      <c r="C142" s="149">
        <f t="shared" si="15"/>
        <v>13534</v>
      </c>
      <c r="D142" s="159">
        <f t="shared" si="15"/>
        <v>513</v>
      </c>
      <c r="E142" s="160">
        <f t="shared" si="15"/>
        <v>262.51</v>
      </c>
      <c r="F142" s="149">
        <f t="shared" si="15"/>
        <v>16665.502985820473</v>
      </c>
      <c r="G142" s="154">
        <f t="shared" si="15"/>
        <v>258.57</v>
      </c>
      <c r="H142" s="155">
        <f t="shared" si="15"/>
        <v>16422</v>
      </c>
      <c r="I142" s="152">
        <f t="shared" si="15"/>
        <v>5323</v>
      </c>
      <c r="J142" s="153">
        <f>K63</f>
        <v>0.4966130397967824</v>
      </c>
      <c r="K142" s="150">
        <f>L63</f>
        <v>12968</v>
      </c>
      <c r="L142" s="157">
        <f>M63</f>
        <v>0.78967239069540862</v>
      </c>
      <c r="M142" s="119" t="s">
        <v>86</v>
      </c>
      <c r="N142" s="120">
        <f>H162</f>
        <v>22296</v>
      </c>
      <c r="O142" s="121">
        <f>K162</f>
        <v>19689</v>
      </c>
      <c r="P142" s="119" t="s">
        <v>86</v>
      </c>
      <c r="Q142" s="122">
        <f>L162</f>
        <v>0.88</v>
      </c>
      <c r="R142" s="119" t="s">
        <v>86</v>
      </c>
      <c r="S142" s="92">
        <f>J162</f>
        <v>0.67</v>
      </c>
    </row>
    <row r="143" spans="1:19" ht="10.5" customHeight="1">
      <c r="A143" s="158"/>
      <c r="B143" s="149"/>
      <c r="C143" s="149"/>
      <c r="D143" s="159"/>
      <c r="E143" s="160"/>
      <c r="F143" s="149"/>
      <c r="G143" s="154"/>
      <c r="H143" s="155"/>
      <c r="I143" s="152"/>
      <c r="J143" s="153"/>
      <c r="K143" s="150"/>
      <c r="L143" s="157"/>
      <c r="M143" s="119" t="s">
        <v>90</v>
      </c>
      <c r="N143" s="120">
        <f>H164</f>
        <v>22462</v>
      </c>
      <c r="O143" s="120">
        <f>K164</f>
        <v>19689</v>
      </c>
      <c r="P143" s="119" t="s">
        <v>90</v>
      </c>
      <c r="Q143" s="122">
        <f>L164</f>
        <v>0.89205133432229633</v>
      </c>
      <c r="R143" s="119" t="s">
        <v>90</v>
      </c>
      <c r="S143" s="92">
        <f>J164</f>
        <v>0.67800000000000005</v>
      </c>
    </row>
    <row r="144" spans="1:19" s="8" customFormat="1" ht="10.5" customHeight="1">
      <c r="A144" s="158" t="s">
        <v>66</v>
      </c>
      <c r="B144" s="149">
        <f>C70</f>
        <v>33305</v>
      </c>
      <c r="C144" s="149">
        <f t="shared" ref="C144:L144" si="16">D70</f>
        <v>13791</v>
      </c>
      <c r="D144" s="159">
        <f t="shared" si="16"/>
        <v>513</v>
      </c>
      <c r="E144" s="160">
        <f t="shared" si="16"/>
        <v>267.02</v>
      </c>
      <c r="F144" s="149">
        <f t="shared" si="16"/>
        <v>17022</v>
      </c>
      <c r="G144" s="154">
        <f t="shared" si="16"/>
        <v>263.57</v>
      </c>
      <c r="H144" s="155">
        <f>I70</f>
        <v>16804</v>
      </c>
      <c r="I144" s="152">
        <f t="shared" si="16"/>
        <v>5744</v>
      </c>
      <c r="J144" s="153">
        <f t="shared" si="16"/>
        <v>0.50454886653655606</v>
      </c>
      <c r="K144" s="150">
        <f t="shared" si="16"/>
        <v>13825</v>
      </c>
      <c r="L144" s="157">
        <f t="shared" si="16"/>
        <v>0.82272078076648414</v>
      </c>
      <c r="M144" s="119" t="s">
        <v>95</v>
      </c>
      <c r="N144" s="120">
        <f>H166</f>
        <v>22947</v>
      </c>
      <c r="O144" s="120">
        <f>K166</f>
        <v>20037.257071547421</v>
      </c>
      <c r="P144" s="119" t="s">
        <v>104</v>
      </c>
      <c r="Q144" s="122">
        <f>L166</f>
        <v>0.87737074411863358</v>
      </c>
      <c r="R144" s="119" t="s">
        <v>95</v>
      </c>
      <c r="S144" s="92">
        <f>J166</f>
        <v>0.69709581384045205</v>
      </c>
    </row>
    <row r="145" spans="1:19" ht="10.5" customHeight="1">
      <c r="A145" s="158"/>
      <c r="B145" s="149"/>
      <c r="C145" s="149"/>
      <c r="D145" s="159"/>
      <c r="E145" s="160"/>
      <c r="F145" s="149"/>
      <c r="G145" s="154"/>
      <c r="H145" s="155"/>
      <c r="I145" s="152"/>
      <c r="J145" s="153"/>
      <c r="K145" s="150"/>
      <c r="L145" s="157"/>
      <c r="M145" s="119" t="s">
        <v>96</v>
      </c>
      <c r="N145" s="120">
        <f>H168</f>
        <v>23256</v>
      </c>
      <c r="O145" s="120">
        <f>K168</f>
        <v>20302.424681899029</v>
      </c>
      <c r="P145" s="119" t="s">
        <v>105</v>
      </c>
      <c r="Q145" s="122">
        <f>L168</f>
        <v>0.87299727734343946</v>
      </c>
      <c r="R145" s="119" t="s">
        <v>96</v>
      </c>
      <c r="S145" s="92">
        <f>J168</f>
        <v>0.70556111768453622</v>
      </c>
    </row>
    <row r="146" spans="1:19" s="8" customFormat="1" ht="10.5" customHeight="1">
      <c r="A146" s="158" t="s">
        <v>70</v>
      </c>
      <c r="B146" s="149">
        <f t="shared" ref="B146:L146" si="17">C77</f>
        <v>33508</v>
      </c>
      <c r="C146" s="149">
        <f t="shared" si="17"/>
        <v>13948</v>
      </c>
      <c r="D146" s="159">
        <f t="shared" si="17"/>
        <v>513</v>
      </c>
      <c r="E146" s="160">
        <f t="shared" si="17"/>
        <v>281.04000000000002</v>
      </c>
      <c r="F146" s="149">
        <f t="shared" si="17"/>
        <v>18004</v>
      </c>
      <c r="G146" s="154">
        <f t="shared" si="17"/>
        <v>278.22000000000003</v>
      </c>
      <c r="H146" s="155">
        <f t="shared" si="17"/>
        <v>17822</v>
      </c>
      <c r="I146" s="152">
        <f t="shared" si="17"/>
        <v>6186</v>
      </c>
      <c r="J146" s="153">
        <f t="shared" si="17"/>
        <v>0.53187298555568818</v>
      </c>
      <c r="K146" s="150">
        <f t="shared" si="17"/>
        <v>14796.241629970842</v>
      </c>
      <c r="L146" s="157">
        <f t="shared" si="17"/>
        <v>0.83022341095111896</v>
      </c>
      <c r="M146" s="119" t="s">
        <v>107</v>
      </c>
      <c r="N146" s="120">
        <f>H170</f>
        <v>23901</v>
      </c>
      <c r="O146" s="120">
        <f>K170</f>
        <v>20595.002184300338</v>
      </c>
      <c r="P146" s="119" t="s">
        <v>108</v>
      </c>
      <c r="Q146" s="122">
        <f>L170</f>
        <v>0.8616795190285067</v>
      </c>
      <c r="R146" s="119" t="s">
        <v>106</v>
      </c>
      <c r="S146" s="92">
        <f>J170</f>
        <v>0.72855575199658595</v>
      </c>
    </row>
    <row r="147" spans="1:19" ht="10.5" customHeight="1">
      <c r="A147" s="158"/>
      <c r="B147" s="149"/>
      <c r="C147" s="149"/>
      <c r="D147" s="159"/>
      <c r="E147" s="160"/>
      <c r="F147" s="149"/>
      <c r="G147" s="154"/>
      <c r="H147" s="155"/>
      <c r="I147" s="152"/>
      <c r="J147" s="153"/>
      <c r="K147" s="150"/>
      <c r="L147" s="157"/>
      <c r="M147" s="119" t="s">
        <v>110</v>
      </c>
      <c r="N147" s="120">
        <f>H172</f>
        <v>24795</v>
      </c>
      <c r="O147" s="120">
        <f>K172</f>
        <v>20881.562120488503</v>
      </c>
      <c r="P147" s="119" t="s">
        <v>110</v>
      </c>
      <c r="Q147" s="122">
        <f>L172</f>
        <v>0.84216826458917127</v>
      </c>
      <c r="R147" s="119" t="s">
        <v>110</v>
      </c>
      <c r="S147" s="92">
        <f>J172</f>
        <v>0.7621726300258207</v>
      </c>
    </row>
    <row r="148" spans="1:19" s="8" customFormat="1" ht="10.5" customHeight="1">
      <c r="A148" s="158" t="s">
        <v>73</v>
      </c>
      <c r="B148" s="149">
        <f>C84</f>
        <v>33704</v>
      </c>
      <c r="C148" s="149">
        <f t="shared" ref="C148:L148" si="18">D84</f>
        <v>14086</v>
      </c>
      <c r="D148" s="159">
        <f t="shared" si="18"/>
        <v>513</v>
      </c>
      <c r="E148" s="160">
        <f t="shared" si="18"/>
        <v>291.02999999999997</v>
      </c>
      <c r="F148" s="149">
        <f t="shared" si="18"/>
        <v>18753.257269579841</v>
      </c>
      <c r="G148" s="154">
        <f t="shared" si="18"/>
        <v>288.20999999999998</v>
      </c>
      <c r="H148" s="155">
        <f t="shared" si="18"/>
        <v>18566.190302505252</v>
      </c>
      <c r="I148" s="152">
        <f t="shared" si="18"/>
        <v>6590</v>
      </c>
      <c r="J148" s="153">
        <f t="shared" si="18"/>
        <v>0.5508601442708656</v>
      </c>
      <c r="K148" s="150">
        <f t="shared" si="18"/>
        <v>15729.252270066543</v>
      </c>
      <c r="L148" s="157">
        <f t="shared" si="18"/>
        <v>0.84719869902141942</v>
      </c>
      <c r="M148" s="127" t="s">
        <v>112</v>
      </c>
      <c r="N148" s="128">
        <f>H174</f>
        <v>24575</v>
      </c>
      <c r="O148" s="128">
        <f>K174</f>
        <v>21133.761379971249</v>
      </c>
      <c r="P148" s="127" t="s">
        <v>112</v>
      </c>
      <c r="Q148" s="129">
        <f>L174</f>
        <v>0.85996994425111895</v>
      </c>
      <c r="R148" s="127" t="s">
        <v>112</v>
      </c>
      <c r="S148" s="109">
        <f>J174</f>
        <v>0.76452837232453952</v>
      </c>
    </row>
    <row r="149" spans="1:19" ht="10.5" customHeight="1">
      <c r="A149" s="158"/>
      <c r="B149" s="149"/>
      <c r="C149" s="149"/>
      <c r="D149" s="159"/>
      <c r="E149" s="160"/>
      <c r="F149" s="149"/>
      <c r="G149" s="154"/>
      <c r="H149" s="155"/>
      <c r="I149" s="152"/>
      <c r="J149" s="153"/>
      <c r="K149" s="150"/>
      <c r="L149" s="157"/>
      <c r="M149" s="8"/>
      <c r="N149" s="8"/>
      <c r="O149" s="8"/>
      <c r="P149" s="8"/>
      <c r="Q149" s="8"/>
      <c r="R149" s="8"/>
      <c r="S149" s="8"/>
    </row>
    <row r="150" spans="1:19" s="8" customFormat="1" ht="10.5" customHeight="1">
      <c r="A150" s="158" t="s">
        <v>74</v>
      </c>
      <c r="B150" s="149">
        <f t="shared" ref="B150:L150" si="19">C91</f>
        <v>33661</v>
      </c>
      <c r="C150" s="149">
        <f t="shared" si="19"/>
        <v>14137</v>
      </c>
      <c r="D150" s="159">
        <f t="shared" si="19"/>
        <v>513</v>
      </c>
      <c r="E150" s="160">
        <f t="shared" si="19"/>
        <v>300.14999999999998</v>
      </c>
      <c r="F150" s="149">
        <f t="shared" si="19"/>
        <v>19281.260306242639</v>
      </c>
      <c r="G150" s="154">
        <f t="shared" si="19"/>
        <v>297.33</v>
      </c>
      <c r="H150" s="155">
        <f t="shared" si="19"/>
        <v>19096.260306242639</v>
      </c>
      <c r="I150" s="152">
        <f t="shared" si="19"/>
        <v>6865</v>
      </c>
      <c r="J150" s="153">
        <f t="shared" si="19"/>
        <v>0.56699999999999995</v>
      </c>
      <c r="K150" s="150">
        <f t="shared" si="19"/>
        <v>16304</v>
      </c>
      <c r="L150" s="157">
        <f t="shared" si="19"/>
        <v>0.85399999999999998</v>
      </c>
      <c r="M150"/>
      <c r="N150"/>
      <c r="O150"/>
      <c r="P150"/>
      <c r="Q150"/>
      <c r="R150"/>
      <c r="S150"/>
    </row>
    <row r="151" spans="1:19" ht="10.5" customHeight="1">
      <c r="A151" s="158"/>
      <c r="B151" s="149"/>
      <c r="C151" s="149"/>
      <c r="D151" s="159"/>
      <c r="E151" s="160"/>
      <c r="F151" s="149"/>
      <c r="G151" s="154"/>
      <c r="H151" s="155"/>
      <c r="I151" s="152"/>
      <c r="J151" s="153"/>
      <c r="K151" s="150"/>
      <c r="L151" s="157"/>
      <c r="M151" s="8"/>
      <c r="N151" s="8"/>
      <c r="O151" s="8"/>
      <c r="P151" s="8"/>
      <c r="Q151" s="8"/>
      <c r="R151" s="8"/>
      <c r="S151" s="8"/>
    </row>
    <row r="152" spans="1:19" ht="10.5" customHeight="1">
      <c r="A152" s="158" t="s">
        <v>76</v>
      </c>
      <c r="B152" s="149">
        <f t="shared" ref="B152:L152" si="20">C93</f>
        <v>33742</v>
      </c>
      <c r="C152" s="149">
        <f t="shared" si="20"/>
        <v>14223</v>
      </c>
      <c r="D152" s="159">
        <f t="shared" si="20"/>
        <v>513</v>
      </c>
      <c r="E152" s="160">
        <f t="shared" si="20"/>
        <v>306.60000000000002</v>
      </c>
      <c r="F152" s="149">
        <f t="shared" si="20"/>
        <v>19687</v>
      </c>
      <c r="G152" s="154">
        <f t="shared" si="20"/>
        <v>304.2</v>
      </c>
      <c r="H152" s="155">
        <f t="shared" si="20"/>
        <v>19525</v>
      </c>
      <c r="I152" s="152">
        <f t="shared" si="20"/>
        <v>7230</v>
      </c>
      <c r="J152" s="153">
        <f t="shared" si="20"/>
        <v>0.57899999999999996</v>
      </c>
      <c r="K152" s="150">
        <f t="shared" si="20"/>
        <v>17136</v>
      </c>
      <c r="L152" s="157">
        <f t="shared" si="20"/>
        <v>0.878</v>
      </c>
    </row>
    <row r="153" spans="1:19" ht="10.5" customHeight="1">
      <c r="A153" s="158"/>
      <c r="B153" s="149"/>
      <c r="C153" s="149"/>
      <c r="D153" s="159"/>
      <c r="E153" s="160"/>
      <c r="F153" s="149"/>
      <c r="G153" s="154"/>
      <c r="H153" s="155"/>
      <c r="I153" s="152"/>
      <c r="J153" s="153"/>
      <c r="K153" s="150"/>
      <c r="L153" s="157"/>
    </row>
    <row r="154" spans="1:19" ht="10.5" customHeight="1">
      <c r="A154" s="158" t="s">
        <v>78</v>
      </c>
      <c r="B154" s="149">
        <f t="shared" ref="B154:L154" si="21">C95</f>
        <v>33618</v>
      </c>
      <c r="C154" s="149">
        <f t="shared" si="21"/>
        <v>14295</v>
      </c>
      <c r="D154" s="159">
        <f t="shared" si="21"/>
        <v>513</v>
      </c>
      <c r="E154" s="160">
        <f t="shared" si="21"/>
        <v>313.39999999999998</v>
      </c>
      <c r="F154" s="149">
        <f t="shared" si="21"/>
        <v>20061</v>
      </c>
      <c r="G154" s="154">
        <f t="shared" si="21"/>
        <v>310.2</v>
      </c>
      <c r="H154" s="155">
        <f t="shared" si="21"/>
        <v>19849</v>
      </c>
      <c r="I154" s="152">
        <f t="shared" si="21"/>
        <v>7508</v>
      </c>
      <c r="J154" s="153">
        <f t="shared" si="21"/>
        <v>0.59</v>
      </c>
      <c r="K154" s="150">
        <f t="shared" si="21"/>
        <v>17655</v>
      </c>
      <c r="L154" s="157">
        <f t="shared" si="21"/>
        <v>0.88900000000000001</v>
      </c>
    </row>
    <row r="155" spans="1:19" ht="10.5" customHeight="1">
      <c r="A155" s="158"/>
      <c r="B155" s="149"/>
      <c r="C155" s="149"/>
      <c r="D155" s="159"/>
      <c r="E155" s="160"/>
      <c r="F155" s="149"/>
      <c r="G155" s="154"/>
      <c r="H155" s="155"/>
      <c r="I155" s="152"/>
      <c r="J155" s="153"/>
      <c r="K155" s="150"/>
      <c r="L155" s="157"/>
    </row>
    <row r="156" spans="1:19" ht="10.5" customHeight="1">
      <c r="A156" s="158" t="s">
        <v>80</v>
      </c>
      <c r="B156" s="149">
        <f t="shared" ref="B156:L156" si="22">C97</f>
        <v>33455</v>
      </c>
      <c r="C156" s="149">
        <f t="shared" si="22"/>
        <v>14299</v>
      </c>
      <c r="D156" s="159">
        <f t="shared" si="22"/>
        <v>513</v>
      </c>
      <c r="E156" s="160">
        <f t="shared" si="22"/>
        <v>321</v>
      </c>
      <c r="F156" s="149">
        <f t="shared" si="22"/>
        <v>20494</v>
      </c>
      <c r="G156" s="154">
        <f t="shared" si="22"/>
        <v>317.5</v>
      </c>
      <c r="H156" s="155">
        <f t="shared" si="22"/>
        <v>20273</v>
      </c>
      <c r="I156" s="152">
        <f t="shared" si="22"/>
        <v>7766</v>
      </c>
      <c r="J156" s="153">
        <f t="shared" si="22"/>
        <v>0.60599999999999998</v>
      </c>
      <c r="K156" s="150">
        <f t="shared" si="22"/>
        <v>17909</v>
      </c>
      <c r="L156" s="157">
        <f t="shared" si="22"/>
        <v>0.88300000000000001</v>
      </c>
    </row>
    <row r="157" spans="1:19" ht="10.5" customHeight="1">
      <c r="A157" s="158"/>
      <c r="B157" s="149"/>
      <c r="C157" s="149"/>
      <c r="D157" s="159"/>
      <c r="E157" s="160"/>
      <c r="F157" s="149"/>
      <c r="G157" s="154"/>
      <c r="H157" s="155"/>
      <c r="I157" s="152"/>
      <c r="J157" s="153"/>
      <c r="K157" s="150"/>
      <c r="L157" s="157"/>
    </row>
    <row r="158" spans="1:19" ht="10.5" customHeight="1">
      <c r="A158" s="158" t="s">
        <v>82</v>
      </c>
      <c r="B158" s="149">
        <f t="shared" ref="B158:L158" si="23">C99</f>
        <v>33459</v>
      </c>
      <c r="C158" s="149">
        <f t="shared" si="23"/>
        <v>14306</v>
      </c>
      <c r="D158" s="159">
        <f t="shared" si="23"/>
        <v>513</v>
      </c>
      <c r="E158" s="160">
        <f t="shared" si="23"/>
        <v>330.5</v>
      </c>
      <c r="F158" s="149">
        <f t="shared" si="23"/>
        <v>21055</v>
      </c>
      <c r="G158" s="154">
        <f t="shared" si="23"/>
        <v>323.32999999999993</v>
      </c>
      <c r="H158" s="155">
        <f t="shared" si="23"/>
        <v>20644</v>
      </c>
      <c r="I158" s="152">
        <f t="shared" si="23"/>
        <v>8009</v>
      </c>
      <c r="J158" s="153">
        <f t="shared" si="23"/>
        <v>0.61699393287306858</v>
      </c>
      <c r="K158" s="150">
        <f t="shared" si="23"/>
        <v>18728</v>
      </c>
      <c r="L158" s="157">
        <f t="shared" si="23"/>
        <v>0.90718852935477623</v>
      </c>
    </row>
    <row r="159" spans="1:19" ht="10.5" customHeight="1">
      <c r="A159" s="158"/>
      <c r="B159" s="149"/>
      <c r="C159" s="149"/>
      <c r="D159" s="159"/>
      <c r="E159" s="160"/>
      <c r="F159" s="149"/>
      <c r="G159" s="154"/>
      <c r="H159" s="155"/>
      <c r="I159" s="152"/>
      <c r="J159" s="153"/>
      <c r="K159" s="150"/>
      <c r="L159" s="157"/>
    </row>
    <row r="160" spans="1:19" ht="10.5" customHeight="1">
      <c r="A160" s="158" t="s">
        <v>84</v>
      </c>
      <c r="B160" s="149">
        <f t="shared" ref="B160:L160" si="24">C101</f>
        <v>33377</v>
      </c>
      <c r="C160" s="149">
        <f t="shared" si="24"/>
        <v>14337</v>
      </c>
      <c r="D160" s="159">
        <f t="shared" si="24"/>
        <v>513</v>
      </c>
      <c r="E160" s="160">
        <f t="shared" si="24"/>
        <v>341.6</v>
      </c>
      <c r="F160" s="149">
        <f t="shared" si="24"/>
        <v>21680</v>
      </c>
      <c r="G160" s="154">
        <f t="shared" si="24"/>
        <v>331.6</v>
      </c>
      <c r="H160" s="155">
        <f t="shared" si="24"/>
        <v>21158</v>
      </c>
      <c r="I160" s="152">
        <f t="shared" si="24"/>
        <v>8232</v>
      </c>
      <c r="J160" s="153">
        <f t="shared" si="24"/>
        <v>0.63400000000000001</v>
      </c>
      <c r="K160" s="150">
        <f t="shared" si="24"/>
        <v>19198</v>
      </c>
      <c r="L160" s="157">
        <f t="shared" si="24"/>
        <v>0.90718852935477623</v>
      </c>
      <c r="M160" s="142"/>
      <c r="N160" s="142"/>
    </row>
    <row r="161" spans="1:14" ht="10.5" customHeight="1">
      <c r="A161" s="158"/>
      <c r="B161" s="149"/>
      <c r="C161" s="149"/>
      <c r="D161" s="159"/>
      <c r="E161" s="160"/>
      <c r="F161" s="149"/>
      <c r="G161" s="154"/>
      <c r="H161" s="155"/>
      <c r="I161" s="152"/>
      <c r="J161" s="153"/>
      <c r="K161" s="150"/>
      <c r="L161" s="157"/>
      <c r="M161" s="142"/>
      <c r="N161" s="142"/>
    </row>
    <row r="162" spans="1:14" ht="10.5" customHeight="1">
      <c r="A162" s="158" t="s">
        <v>86</v>
      </c>
      <c r="B162" s="149">
        <f t="shared" ref="B162:L162" si="25">C103</f>
        <v>33294</v>
      </c>
      <c r="C162" s="149">
        <f t="shared" si="25"/>
        <v>14373</v>
      </c>
      <c r="D162" s="159">
        <f t="shared" si="25"/>
        <v>513</v>
      </c>
      <c r="E162" s="171">
        <f t="shared" si="25"/>
        <v>352.90000000000003</v>
      </c>
      <c r="F162" s="149">
        <f t="shared" si="25"/>
        <v>22373</v>
      </c>
      <c r="G162" s="154">
        <f t="shared" si="25"/>
        <v>351.7</v>
      </c>
      <c r="H162" s="155">
        <f t="shared" si="25"/>
        <v>22296</v>
      </c>
      <c r="I162" s="152">
        <f t="shared" si="25"/>
        <v>8481</v>
      </c>
      <c r="J162" s="156">
        <f t="shared" si="25"/>
        <v>0.67</v>
      </c>
      <c r="K162" s="150">
        <f t="shared" si="25"/>
        <v>19689</v>
      </c>
      <c r="L162" s="151">
        <f t="shared" si="25"/>
        <v>0.88</v>
      </c>
    </row>
    <row r="163" spans="1:14" ht="10.5" customHeight="1">
      <c r="A163" s="158"/>
      <c r="B163" s="149"/>
      <c r="C163" s="149"/>
      <c r="D163" s="159"/>
      <c r="E163" s="171"/>
      <c r="F163" s="149"/>
      <c r="G163" s="154"/>
      <c r="H163" s="155"/>
      <c r="I163" s="152"/>
      <c r="J163" s="156"/>
      <c r="K163" s="150"/>
      <c r="L163" s="151"/>
    </row>
    <row r="164" spans="1:14" ht="10.5" customHeight="1">
      <c r="A164" s="158" t="s">
        <v>89</v>
      </c>
      <c r="B164" s="149">
        <f>C105</f>
        <v>33129</v>
      </c>
      <c r="C164" s="149">
        <f t="shared" ref="C164:J164" si="26">D105</f>
        <v>14424</v>
      </c>
      <c r="D164" s="159">
        <f>E105</f>
        <v>513</v>
      </c>
      <c r="E164" s="171">
        <f t="shared" si="26"/>
        <v>366.8</v>
      </c>
      <c r="F164" s="149">
        <f t="shared" si="26"/>
        <v>22868</v>
      </c>
      <c r="G164" s="154">
        <f t="shared" si="26"/>
        <v>355.7</v>
      </c>
      <c r="H164" s="155">
        <f t="shared" si="26"/>
        <v>22462</v>
      </c>
      <c r="I164" s="152">
        <f t="shared" si="26"/>
        <v>8724</v>
      </c>
      <c r="J164" s="156">
        <f t="shared" si="26"/>
        <v>0.67800000000000005</v>
      </c>
      <c r="K164" s="150">
        <f>L103</f>
        <v>19689</v>
      </c>
      <c r="L164" s="151">
        <f>M105</f>
        <v>0.89205133432229633</v>
      </c>
    </row>
    <row r="165" spans="1:14" ht="10.5" customHeight="1">
      <c r="A165" s="158"/>
      <c r="B165" s="149"/>
      <c r="C165" s="149"/>
      <c r="D165" s="159"/>
      <c r="E165" s="171"/>
      <c r="F165" s="149"/>
      <c r="G165" s="154"/>
      <c r="H165" s="155"/>
      <c r="I165" s="152"/>
      <c r="J165" s="156"/>
      <c r="K165" s="150"/>
      <c r="L165" s="151"/>
    </row>
    <row r="166" spans="1:14" ht="10.5" customHeight="1">
      <c r="A166" s="158" t="s">
        <v>100</v>
      </c>
      <c r="B166" s="149">
        <f>C107</f>
        <v>32918</v>
      </c>
      <c r="C166" s="149">
        <f t="shared" ref="C166:J166" si="27">D107</f>
        <v>14434</v>
      </c>
      <c r="D166" s="159">
        <f>E107</f>
        <v>513</v>
      </c>
      <c r="E166" s="171">
        <f t="shared" si="27"/>
        <v>374.7</v>
      </c>
      <c r="F166" s="149">
        <f t="shared" si="27"/>
        <v>23021</v>
      </c>
      <c r="G166" s="154">
        <f t="shared" si="27"/>
        <v>373.4</v>
      </c>
      <c r="H166" s="155">
        <f t="shared" si="27"/>
        <v>22947</v>
      </c>
      <c r="I166" s="152">
        <f t="shared" si="27"/>
        <v>8828</v>
      </c>
      <c r="J166" s="156">
        <f t="shared" si="27"/>
        <v>0.69709581384045205</v>
      </c>
      <c r="K166" s="150">
        <f>L105</f>
        <v>20037.257071547421</v>
      </c>
      <c r="L166" s="151">
        <f>M107</f>
        <v>0.87737074411863358</v>
      </c>
    </row>
    <row r="167" spans="1:14" ht="10.5" customHeight="1">
      <c r="A167" s="158"/>
      <c r="B167" s="149"/>
      <c r="C167" s="149"/>
      <c r="D167" s="159"/>
      <c r="E167" s="171"/>
      <c r="F167" s="149"/>
      <c r="G167" s="154"/>
      <c r="H167" s="155"/>
      <c r="I167" s="152"/>
      <c r="J167" s="156"/>
      <c r="K167" s="150"/>
      <c r="L167" s="151"/>
    </row>
    <row r="168" spans="1:14" ht="10.5" customHeight="1">
      <c r="A168" s="158" t="s">
        <v>101</v>
      </c>
      <c r="B168" s="149">
        <f t="shared" ref="B168:L168" si="28">C109</f>
        <v>32961</v>
      </c>
      <c r="C168" s="149">
        <f t="shared" si="28"/>
        <v>14618</v>
      </c>
      <c r="D168" s="159">
        <f t="shared" si="28"/>
        <v>513</v>
      </c>
      <c r="E168" s="171">
        <f t="shared" si="28"/>
        <v>384.1</v>
      </c>
      <c r="F168" s="149">
        <f t="shared" si="28"/>
        <v>23416</v>
      </c>
      <c r="G168" s="179">
        <f t="shared" si="28"/>
        <v>380.1</v>
      </c>
      <c r="H168" s="155">
        <f t="shared" si="28"/>
        <v>23256</v>
      </c>
      <c r="I168" s="152">
        <f t="shared" si="28"/>
        <v>9004</v>
      </c>
      <c r="J168" s="156">
        <f t="shared" si="28"/>
        <v>0.70556111768453622</v>
      </c>
      <c r="K168" s="150">
        <f t="shared" si="28"/>
        <v>20302.424681899029</v>
      </c>
      <c r="L168" s="151">
        <f t="shared" si="28"/>
        <v>0.87299727734343946</v>
      </c>
    </row>
    <row r="169" spans="1:14" ht="10.5" customHeight="1">
      <c r="A169" s="158"/>
      <c r="B169" s="149"/>
      <c r="C169" s="149"/>
      <c r="D169" s="159"/>
      <c r="E169" s="171"/>
      <c r="F169" s="149"/>
      <c r="G169" s="179"/>
      <c r="H169" s="155"/>
      <c r="I169" s="152"/>
      <c r="J169" s="156"/>
      <c r="K169" s="150"/>
      <c r="L169" s="151"/>
    </row>
    <row r="170" spans="1:14" ht="10.5" customHeight="1">
      <c r="A170" s="158" t="s">
        <v>103</v>
      </c>
      <c r="B170" s="149">
        <f t="shared" ref="B170:L170" si="29">C111</f>
        <v>32806</v>
      </c>
      <c r="C170" s="149">
        <f t="shared" si="29"/>
        <v>14650</v>
      </c>
      <c r="D170" s="159">
        <f t="shared" si="29"/>
        <v>513</v>
      </c>
      <c r="E170" s="171">
        <f t="shared" si="29"/>
        <v>404</v>
      </c>
      <c r="F170" s="149">
        <f t="shared" si="29"/>
        <v>24060</v>
      </c>
      <c r="G170" s="179">
        <f t="shared" si="29"/>
        <v>400</v>
      </c>
      <c r="H170" s="155">
        <f t="shared" si="29"/>
        <v>23901</v>
      </c>
      <c r="I170" s="152">
        <f t="shared" si="29"/>
        <v>9197</v>
      </c>
      <c r="J170" s="156">
        <f t="shared" si="29"/>
        <v>0.72855575199658595</v>
      </c>
      <c r="K170" s="150">
        <f t="shared" si="29"/>
        <v>20595.002184300338</v>
      </c>
      <c r="L170" s="151">
        <f t="shared" si="29"/>
        <v>0.8616795190285067</v>
      </c>
    </row>
    <row r="171" spans="1:14" ht="10.5" customHeight="1">
      <c r="A171" s="158"/>
      <c r="B171" s="149"/>
      <c r="C171" s="149"/>
      <c r="D171" s="159"/>
      <c r="E171" s="171"/>
      <c r="F171" s="149"/>
      <c r="G171" s="179"/>
      <c r="H171" s="155"/>
      <c r="I171" s="152"/>
      <c r="J171" s="156"/>
      <c r="K171" s="150"/>
      <c r="L171" s="151"/>
    </row>
    <row r="172" spans="1:14" ht="10.5" customHeight="1">
      <c r="A172" s="158" t="s">
        <v>109</v>
      </c>
      <c r="B172" s="149">
        <f>C113</f>
        <v>32532</v>
      </c>
      <c r="C172" s="149">
        <f t="shared" ref="C172:L172" si="30">D113</f>
        <v>14657</v>
      </c>
      <c r="D172" s="159">
        <f t="shared" si="30"/>
        <v>513</v>
      </c>
      <c r="E172" s="171">
        <f t="shared" si="30"/>
        <v>432.33</v>
      </c>
      <c r="F172" s="149">
        <f t="shared" si="30"/>
        <v>24859</v>
      </c>
      <c r="G172" s="179">
        <f t="shared" si="30"/>
        <v>431.12</v>
      </c>
      <c r="H172" s="155">
        <f t="shared" si="30"/>
        <v>24795</v>
      </c>
      <c r="I172" s="152">
        <f t="shared" si="30"/>
        <v>9408</v>
      </c>
      <c r="J172" s="156">
        <f t="shared" si="30"/>
        <v>0.7621726300258207</v>
      </c>
      <c r="K172" s="150">
        <f t="shared" si="30"/>
        <v>20881.562120488503</v>
      </c>
      <c r="L172" s="151">
        <f t="shared" si="30"/>
        <v>0.84216826458917127</v>
      </c>
    </row>
    <row r="173" spans="1:14" ht="10.5" customHeight="1">
      <c r="A173" s="158"/>
      <c r="B173" s="149"/>
      <c r="C173" s="149"/>
      <c r="D173" s="159"/>
      <c r="E173" s="171"/>
      <c r="F173" s="149"/>
      <c r="G173" s="179"/>
      <c r="H173" s="155"/>
      <c r="I173" s="152"/>
      <c r="J173" s="156"/>
      <c r="K173" s="150"/>
      <c r="L173" s="151"/>
    </row>
    <row r="174" spans="1:14" ht="10.5" customHeight="1">
      <c r="A174" s="158" t="s">
        <v>111</v>
      </c>
      <c r="B174" s="149">
        <f>C115</f>
        <v>32144</v>
      </c>
      <c r="C174" s="149">
        <f>D115</f>
        <v>14609</v>
      </c>
      <c r="D174" s="159">
        <f>E115</f>
        <v>513</v>
      </c>
      <c r="E174" s="171">
        <f>F115</f>
        <v>433.89</v>
      </c>
      <c r="F174" s="149">
        <f>G115</f>
        <v>24629</v>
      </c>
      <c r="G174" s="179">
        <f>H115</f>
        <v>432.97</v>
      </c>
      <c r="H174" s="155">
        <f>I115</f>
        <v>24575</v>
      </c>
      <c r="I174" s="152">
        <f>J115</f>
        <v>9605</v>
      </c>
      <c r="J174" s="156">
        <f>K115</f>
        <v>0.76452837232453952</v>
      </c>
      <c r="K174" s="150">
        <f>L115</f>
        <v>21133.761379971249</v>
      </c>
      <c r="L174" s="151">
        <f>M115</f>
        <v>0.85996994425111895</v>
      </c>
    </row>
    <row r="175" spans="1:14" ht="10.5" customHeight="1" thickBot="1">
      <c r="A175" s="175"/>
      <c r="B175" s="176"/>
      <c r="C175" s="176"/>
      <c r="D175" s="182"/>
      <c r="E175" s="183"/>
      <c r="F175" s="176"/>
      <c r="G175" s="184"/>
      <c r="H175" s="185"/>
      <c r="I175" s="177"/>
      <c r="J175" s="178"/>
      <c r="K175" s="180"/>
      <c r="L175" s="181"/>
    </row>
    <row r="176" spans="1:14" ht="12" customHeight="1">
      <c r="A176" s="172" t="s">
        <v>91</v>
      </c>
      <c r="B176" s="172"/>
      <c r="C176" s="172"/>
      <c r="D176" s="172"/>
      <c r="E176" s="172"/>
    </row>
    <row r="177" spans="1:14" ht="12" customHeight="1">
      <c r="A177" s="173"/>
      <c r="B177" s="173"/>
      <c r="C177" s="173"/>
      <c r="D177" s="173"/>
      <c r="E177" s="173"/>
    </row>
    <row r="178" spans="1:14" ht="12" customHeight="1">
      <c r="A178" s="10"/>
      <c r="B178" s="4"/>
    </row>
    <row r="179" spans="1:14" ht="12" customHeight="1">
      <c r="A179" s="10"/>
      <c r="B179" s="4"/>
    </row>
    <row r="180" spans="1:14" ht="12" customHeight="1">
      <c r="A180" s="10"/>
      <c r="B180" s="4"/>
    </row>
    <row r="181" spans="1:14" ht="12" customHeight="1">
      <c r="A181" s="10"/>
      <c r="B181" s="4"/>
    </row>
    <row r="182" spans="1:14" ht="12" customHeight="1">
      <c r="A182" s="10"/>
      <c r="B182" s="4"/>
    </row>
    <row r="183" spans="1:14" ht="12" customHeight="1">
      <c r="A183" s="10"/>
      <c r="B183" s="4"/>
    </row>
    <row r="184" spans="1:14" ht="12" customHeight="1">
      <c r="A184" s="10"/>
      <c r="B184" s="4"/>
    </row>
    <row r="185" spans="1:14" ht="12" customHeight="1">
      <c r="A185" s="10"/>
      <c r="B185" s="4"/>
    </row>
    <row r="186" spans="1:14" ht="12" customHeight="1">
      <c r="A186" s="10"/>
      <c r="B186" s="4"/>
    </row>
    <row r="187" spans="1:14" ht="12" customHeight="1">
      <c r="A187" s="9"/>
      <c r="B187" s="4"/>
    </row>
    <row r="188" spans="1:14" ht="12" customHeight="1">
      <c r="A188" s="9"/>
      <c r="B188" s="4"/>
    </row>
    <row r="189" spans="1:14" ht="12" customHeight="1">
      <c r="A189" s="9"/>
      <c r="B189" s="4"/>
    </row>
    <row r="190" spans="1:14" ht="12" customHeight="1">
      <c r="A190" s="9"/>
      <c r="B190" s="4"/>
    </row>
    <row r="191" spans="1:14" ht="12" customHeight="1">
      <c r="A191" s="9"/>
      <c r="B191" s="4"/>
    </row>
    <row r="192" spans="1:14" ht="12" customHeight="1">
      <c r="A192" s="9"/>
      <c r="B192" s="4"/>
    </row>
    <row r="193" spans="1:5" ht="12" customHeight="1">
      <c r="A193" s="10"/>
      <c r="B193" s="4"/>
    </row>
    <row r="194" spans="1:5" ht="12" customHeight="1">
      <c r="A194" s="174" t="s">
        <v>92</v>
      </c>
      <c r="B194" s="174"/>
      <c r="C194" s="174"/>
      <c r="D194" s="110"/>
      <c r="E194" s="110"/>
    </row>
    <row r="195" spans="1:5" ht="12" customHeight="1">
      <c r="A195" s="174"/>
      <c r="B195" s="174"/>
      <c r="C195" s="174"/>
      <c r="D195" s="110"/>
      <c r="E195" s="110"/>
    </row>
    <row r="196" spans="1:5" ht="12" customHeight="1"/>
    <row r="197" spans="1:5" ht="12" customHeight="1"/>
    <row r="198" spans="1:5" ht="12" customHeight="1"/>
    <row r="199" spans="1:5" ht="12" customHeight="1"/>
    <row r="200" spans="1:5" ht="12" customHeight="1"/>
    <row r="201" spans="1:5" ht="12" customHeight="1"/>
    <row r="202" spans="1:5" ht="12" customHeight="1"/>
    <row r="203" spans="1:5" ht="12" customHeight="1"/>
    <row r="204" spans="1:5" ht="12" customHeight="1"/>
    <row r="205" spans="1:5" ht="12" customHeight="1"/>
    <row r="206" spans="1:5" ht="12" customHeight="1"/>
    <row r="207" spans="1:5" ht="12" customHeight="1"/>
    <row r="208" spans="1:5" ht="12" customHeight="1"/>
    <row r="209" spans="1:11" ht="12" customHeight="1"/>
    <row r="210" spans="1:11" ht="12" customHeight="1"/>
    <row r="211" spans="1:11" ht="12" customHeight="1"/>
    <row r="212" spans="1:11" ht="12" customHeight="1"/>
    <row r="213" spans="1:11" ht="12" customHeight="1"/>
    <row r="214" spans="1:11" ht="12" customHeight="1"/>
    <row r="215" spans="1:11" ht="12" customHeight="1"/>
    <row r="216" spans="1:11" ht="12" customHeight="1"/>
    <row r="217" spans="1:11" ht="12" customHeight="1"/>
    <row r="218" spans="1:11" ht="12" customHeight="1"/>
    <row r="219" spans="1:11" ht="12" customHeight="1"/>
    <row r="220" spans="1:11" ht="12" customHeight="1"/>
    <row r="221" spans="1:11" ht="12" customHeight="1">
      <c r="A221" s="1"/>
      <c r="B221" s="2"/>
      <c r="D221" s="1"/>
      <c r="E221" s="2"/>
      <c r="F221" s="2"/>
      <c r="G221" s="2"/>
      <c r="I221" s="1"/>
      <c r="J221" s="3"/>
      <c r="K221" s="3"/>
    </row>
    <row r="222" spans="1:11" ht="12" customHeight="1">
      <c r="A222" s="1"/>
      <c r="B222" s="2"/>
      <c r="D222" s="1"/>
      <c r="E222" s="2"/>
      <c r="F222" s="2"/>
      <c r="G222" s="2"/>
      <c r="I222" s="1"/>
      <c r="J222" s="3"/>
      <c r="K222" s="3"/>
    </row>
    <row r="223" spans="1:11" ht="12" customHeight="1">
      <c r="A223" s="1"/>
      <c r="B223" s="2"/>
      <c r="D223" s="1"/>
      <c r="E223" s="2"/>
      <c r="F223" s="2"/>
      <c r="G223" s="2"/>
      <c r="I223" s="1"/>
      <c r="J223" s="3"/>
      <c r="K223" s="3"/>
    </row>
    <row r="224" spans="1:11" ht="12" customHeight="1">
      <c r="A224" s="1"/>
      <c r="B224" s="2"/>
      <c r="D224" s="1"/>
      <c r="E224" s="2"/>
      <c r="F224" s="2"/>
      <c r="G224" s="2"/>
      <c r="I224" s="1"/>
      <c r="J224" s="3"/>
      <c r="K224" s="3"/>
    </row>
    <row r="225" spans="1:11" ht="12" customHeight="1">
      <c r="A225" s="1"/>
      <c r="B225" s="2"/>
      <c r="D225" s="1"/>
      <c r="E225" s="2"/>
      <c r="F225" s="2"/>
      <c r="G225" s="2"/>
      <c r="I225" s="1"/>
      <c r="J225" s="3"/>
      <c r="K225" s="3"/>
    </row>
    <row r="226" spans="1:11" ht="12" customHeight="1">
      <c r="A226" s="1"/>
      <c r="B226" s="2"/>
      <c r="D226" s="1"/>
      <c r="E226" s="2"/>
      <c r="F226" s="2"/>
      <c r="G226" s="2"/>
      <c r="I226" s="1"/>
      <c r="J226" s="3"/>
      <c r="K226" s="3"/>
    </row>
    <row r="227" spans="1:11" ht="12" customHeight="1">
      <c r="A227" s="1"/>
      <c r="B227" s="2"/>
      <c r="D227" s="1"/>
      <c r="E227" s="2"/>
      <c r="F227" s="2"/>
      <c r="G227" s="2"/>
      <c r="I227" s="1"/>
      <c r="J227" s="3"/>
      <c r="K227" s="3"/>
    </row>
    <row r="228" spans="1:11" ht="12" customHeight="1">
      <c r="A228" s="1"/>
      <c r="B228" s="2"/>
      <c r="D228" s="1"/>
      <c r="E228" s="2"/>
      <c r="F228" s="2"/>
      <c r="G228" s="2"/>
      <c r="I228" s="1"/>
      <c r="J228" s="3"/>
      <c r="K228" s="3"/>
    </row>
    <row r="229" spans="1:11" ht="12" customHeight="1">
      <c r="A229" s="1"/>
      <c r="B229" s="2"/>
      <c r="D229" s="1"/>
      <c r="E229" s="2"/>
      <c r="F229" s="2"/>
      <c r="G229" s="2"/>
      <c r="I229" s="1"/>
      <c r="J229" s="3"/>
      <c r="K229" s="3"/>
    </row>
    <row r="230" spans="1:11" ht="13.5" customHeight="1">
      <c r="A230" s="1"/>
      <c r="B230" s="2"/>
      <c r="D230" s="1"/>
      <c r="E230" s="2"/>
      <c r="F230" s="2"/>
      <c r="G230" s="2"/>
      <c r="I230" s="1"/>
      <c r="J230" s="3"/>
      <c r="K230" s="3"/>
    </row>
    <row r="231" spans="1:11" ht="13.5" customHeight="1">
      <c r="A231" s="1"/>
      <c r="B231" s="2"/>
      <c r="D231" s="1"/>
      <c r="E231" s="2"/>
      <c r="F231" s="2"/>
      <c r="G231" s="2"/>
      <c r="I231" s="1"/>
      <c r="J231" s="3"/>
      <c r="K231" s="3"/>
    </row>
    <row r="232" spans="1:11" ht="13.5" customHeight="1"/>
    <row r="247" spans="6:12" ht="13.5" customHeight="1">
      <c r="F247" s="11"/>
      <c r="L247" s="11"/>
    </row>
    <row r="248" spans="6:12" ht="13.5" customHeight="1">
      <c r="F248" s="11"/>
      <c r="L248" s="11"/>
    </row>
  </sheetData>
  <mergeCells count="330">
    <mergeCell ref="A172:A173"/>
    <mergeCell ref="B172:B173"/>
    <mergeCell ref="C172:C173"/>
    <mergeCell ref="D172:D173"/>
    <mergeCell ref="E172:E173"/>
    <mergeCell ref="F172:F173"/>
    <mergeCell ref="G172:G173"/>
    <mergeCell ref="H172:H173"/>
    <mergeCell ref="I172:I173"/>
    <mergeCell ref="A170:A171"/>
    <mergeCell ref="B170:B171"/>
    <mergeCell ref="C170:C171"/>
    <mergeCell ref="D170:D171"/>
    <mergeCell ref="E170:E171"/>
    <mergeCell ref="F170:F171"/>
    <mergeCell ref="G170:G171"/>
    <mergeCell ref="H170:H171"/>
    <mergeCell ref="I170:I171"/>
    <mergeCell ref="I168:I169"/>
    <mergeCell ref="J168:J169"/>
    <mergeCell ref="K168:K169"/>
    <mergeCell ref="L168:L169"/>
    <mergeCell ref="K174:K175"/>
    <mergeCell ref="L174:L175"/>
    <mergeCell ref="C174:C175"/>
    <mergeCell ref="D174:D175"/>
    <mergeCell ref="E174:E175"/>
    <mergeCell ref="F174:F175"/>
    <mergeCell ref="G174:G175"/>
    <mergeCell ref="H174:H175"/>
    <mergeCell ref="J170:J171"/>
    <mergeCell ref="K170:K171"/>
    <mergeCell ref="L170:L171"/>
    <mergeCell ref="J172:J173"/>
    <mergeCell ref="K172:K173"/>
    <mergeCell ref="L172:L173"/>
    <mergeCell ref="A176:E177"/>
    <mergeCell ref="A194:C195"/>
    <mergeCell ref="H166:H167"/>
    <mergeCell ref="I166:I167"/>
    <mergeCell ref="J166:J167"/>
    <mergeCell ref="F166:F167"/>
    <mergeCell ref="G166:G167"/>
    <mergeCell ref="A174:A175"/>
    <mergeCell ref="B174:B175"/>
    <mergeCell ref="I174:I175"/>
    <mergeCell ref="J174:J175"/>
    <mergeCell ref="A166:A167"/>
    <mergeCell ref="E166:E167"/>
    <mergeCell ref="B166:B167"/>
    <mergeCell ref="C166:C167"/>
    <mergeCell ref="D166:D167"/>
    <mergeCell ref="A168:A169"/>
    <mergeCell ref="B168:B169"/>
    <mergeCell ref="C168:C169"/>
    <mergeCell ref="D168:D169"/>
    <mergeCell ref="E168:E169"/>
    <mergeCell ref="F168:F169"/>
    <mergeCell ref="G168:G169"/>
    <mergeCell ref="H168:H169"/>
    <mergeCell ref="A162:A163"/>
    <mergeCell ref="B162:B163"/>
    <mergeCell ref="C162:C163"/>
    <mergeCell ref="D162:D163"/>
    <mergeCell ref="E162:E163"/>
    <mergeCell ref="A164:A165"/>
    <mergeCell ref="B164:B165"/>
    <mergeCell ref="C164:C165"/>
    <mergeCell ref="D164:D165"/>
    <mergeCell ref="E164:E165"/>
    <mergeCell ref="A6:A10"/>
    <mergeCell ref="A11:A15"/>
    <mergeCell ref="A16:A20"/>
    <mergeCell ref="A21:A25"/>
    <mergeCell ref="A26:A30"/>
    <mergeCell ref="A31:A35"/>
    <mergeCell ref="A36:A42"/>
    <mergeCell ref="A43:A49"/>
    <mergeCell ref="A50:A56"/>
    <mergeCell ref="A57:A63"/>
    <mergeCell ref="A64:A70"/>
    <mergeCell ref="A71:A77"/>
    <mergeCell ref="A78:A84"/>
    <mergeCell ref="A85:A91"/>
    <mergeCell ref="J119:K119"/>
    <mergeCell ref="A121:A123"/>
    <mergeCell ref="A124:A125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J124:J125"/>
    <mergeCell ref="K124:K125"/>
    <mergeCell ref="L124:L125"/>
    <mergeCell ref="A126:A127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K126:K127"/>
    <mergeCell ref="L126:L127"/>
    <mergeCell ref="J128:J129"/>
    <mergeCell ref="K128:K129"/>
    <mergeCell ref="L128:L129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I130:I131"/>
    <mergeCell ref="J130:J131"/>
    <mergeCell ref="K130:K131"/>
    <mergeCell ref="L130:L131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J132:J133"/>
    <mergeCell ref="K132:K133"/>
    <mergeCell ref="L132:L133"/>
    <mergeCell ref="A134:A135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J134:J135"/>
    <mergeCell ref="K134:K135"/>
    <mergeCell ref="L134:L135"/>
    <mergeCell ref="A132:A133"/>
    <mergeCell ref="B132:B133"/>
    <mergeCell ref="C132:C133"/>
    <mergeCell ref="D132:D133"/>
    <mergeCell ref="E132:E133"/>
    <mergeCell ref="F132:F133"/>
    <mergeCell ref="G132:G133"/>
    <mergeCell ref="H132:H133"/>
    <mergeCell ref="I132:I133"/>
    <mergeCell ref="J136:J137"/>
    <mergeCell ref="K136:K137"/>
    <mergeCell ref="L136:L137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J139"/>
    <mergeCell ref="K138:K139"/>
    <mergeCell ref="L138:L139"/>
    <mergeCell ref="A136:A137"/>
    <mergeCell ref="B136:B137"/>
    <mergeCell ref="C136:C137"/>
    <mergeCell ref="D136:D137"/>
    <mergeCell ref="E136:E137"/>
    <mergeCell ref="F136:F137"/>
    <mergeCell ref="G136:G137"/>
    <mergeCell ref="H136:H137"/>
    <mergeCell ref="I136:I137"/>
    <mergeCell ref="J140:J141"/>
    <mergeCell ref="K140:K141"/>
    <mergeCell ref="L140:L141"/>
    <mergeCell ref="A142:A143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J142:J143"/>
    <mergeCell ref="K142:K143"/>
    <mergeCell ref="L142:L143"/>
    <mergeCell ref="A140:A141"/>
    <mergeCell ref="B140:B141"/>
    <mergeCell ref="C140:C141"/>
    <mergeCell ref="D140:D141"/>
    <mergeCell ref="E140:E141"/>
    <mergeCell ref="F140:F141"/>
    <mergeCell ref="G140:G141"/>
    <mergeCell ref="H140:H141"/>
    <mergeCell ref="I140:I141"/>
    <mergeCell ref="J144:J145"/>
    <mergeCell ref="K144:K145"/>
    <mergeCell ref="L144:L145"/>
    <mergeCell ref="A146:A147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J147"/>
    <mergeCell ref="K146:K147"/>
    <mergeCell ref="L146:L147"/>
    <mergeCell ref="A144:A145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8:J149"/>
    <mergeCell ref="K148:K149"/>
    <mergeCell ref="L148:L149"/>
    <mergeCell ref="A150:A151"/>
    <mergeCell ref="B150:B151"/>
    <mergeCell ref="C150:C151"/>
    <mergeCell ref="D150:D151"/>
    <mergeCell ref="E150:E151"/>
    <mergeCell ref="F150:F151"/>
    <mergeCell ref="G150:G151"/>
    <mergeCell ref="H150:H151"/>
    <mergeCell ref="I150:I151"/>
    <mergeCell ref="J150:J151"/>
    <mergeCell ref="K150:K151"/>
    <mergeCell ref="L150:L151"/>
    <mergeCell ref="A148:A149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A154:A155"/>
    <mergeCell ref="B154:B155"/>
    <mergeCell ref="C154:C155"/>
    <mergeCell ref="D154:D155"/>
    <mergeCell ref="E154:E155"/>
    <mergeCell ref="J154:J155"/>
    <mergeCell ref="F154:F155"/>
    <mergeCell ref="A152:A153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G154:G155"/>
    <mergeCell ref="H154:H155"/>
    <mergeCell ref="I154:I155"/>
    <mergeCell ref="J152:J153"/>
    <mergeCell ref="K152:K153"/>
    <mergeCell ref="L152:L153"/>
    <mergeCell ref="K154:K155"/>
    <mergeCell ref="L154:L155"/>
    <mergeCell ref="H158:H159"/>
    <mergeCell ref="G160:G161"/>
    <mergeCell ref="H160:H161"/>
    <mergeCell ref="K156:K157"/>
    <mergeCell ref="L156:L157"/>
    <mergeCell ref="H156:H157"/>
    <mergeCell ref="I156:I157"/>
    <mergeCell ref="J156:J157"/>
    <mergeCell ref="A156:A157"/>
    <mergeCell ref="B156:B157"/>
    <mergeCell ref="C156:C157"/>
    <mergeCell ref="F160:F161"/>
    <mergeCell ref="G158:G159"/>
    <mergeCell ref="F158:F159"/>
    <mergeCell ref="A158:A159"/>
    <mergeCell ref="B158:B159"/>
    <mergeCell ref="C158:C159"/>
    <mergeCell ref="D158:D159"/>
    <mergeCell ref="E158:E159"/>
    <mergeCell ref="D156:D157"/>
    <mergeCell ref="E156:E157"/>
    <mergeCell ref="F156:F157"/>
    <mergeCell ref="G156:G157"/>
    <mergeCell ref="A160:A161"/>
    <mergeCell ref="B160:B161"/>
    <mergeCell ref="C160:C161"/>
    <mergeCell ref="D160:D161"/>
    <mergeCell ref="E160:E161"/>
    <mergeCell ref="F162:F163"/>
    <mergeCell ref="K166:K167"/>
    <mergeCell ref="L166:L167"/>
    <mergeCell ref="I158:I159"/>
    <mergeCell ref="J158:J159"/>
    <mergeCell ref="K158:K159"/>
    <mergeCell ref="G162:G163"/>
    <mergeCell ref="H162:H163"/>
    <mergeCell ref="I162:I163"/>
    <mergeCell ref="J162:J163"/>
    <mergeCell ref="K162:K163"/>
    <mergeCell ref="L162:L163"/>
    <mergeCell ref="L158:L159"/>
    <mergeCell ref="J160:J161"/>
    <mergeCell ref="G164:G165"/>
    <mergeCell ref="H164:H165"/>
    <mergeCell ref="I164:I165"/>
    <mergeCell ref="J164:J165"/>
    <mergeCell ref="K164:K165"/>
    <mergeCell ref="L164:L165"/>
    <mergeCell ref="F164:F165"/>
    <mergeCell ref="I160:I161"/>
    <mergeCell ref="K160:K161"/>
    <mergeCell ref="L160:L161"/>
  </mergeCells>
  <phoneticPr fontId="2"/>
  <pageMargins left="0.82677165354330717" right="0.62992125984251968" top="0.47244094488188981" bottom="0.47244094488188981" header="0.39370078740157483" footer="0.51181102362204722"/>
  <pageSetup paperSize="9" scale="82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普及率</vt:lpstr>
      <vt:lpstr>普及率!Print_Area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hayama</dc:creator>
  <cp:lastModifiedBy>下水道課</cp:lastModifiedBy>
  <cp:lastPrinted>2022-04-26T04:54:53Z</cp:lastPrinted>
  <dcterms:created xsi:type="dcterms:W3CDTF">2003-05-19T04:24:22Z</dcterms:created>
  <dcterms:modified xsi:type="dcterms:W3CDTF">2024-04-16T04:59:19Z</dcterms:modified>
</cp:coreProperties>
</file>