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hym9370\Desktop\R7年度１回葉山町国保運営協議会資料資料\"/>
    </mc:Choice>
  </mc:AlternateContent>
  <xr:revisionPtr revIDLastSave="0" documentId="13_ncr:1_{FDD32B95-B34E-44D4-A000-DA29C50168C2}" xr6:coauthVersionLast="47" xr6:coauthVersionMax="47" xr10:uidLastSave="{00000000-0000-0000-0000-000000000000}"/>
  <bookViews>
    <workbookView xWindow="-110" yWindow="-110" windowWidth="19420" windowHeight="11500" tabRatio="923" xr2:uid="{00000000-000D-0000-FFFF-FFFF00000000}"/>
  </bookViews>
  <sheets>
    <sheet name="加入状況 (降順）（R7.第1回運協使用）" sheetId="16" r:id="rId1"/>
    <sheet name="保険給付費 (降順）（R7.第1回運協使用）" sheetId="18" r:id="rId2"/>
    <sheet name="保険料率推移（R7.第1回運協使用）" sheetId="2" r:id="rId3"/>
  </sheets>
  <definedNames>
    <definedName name="_xlnm._FilterDatabase" localSheetId="0" hidden="1">'加入状況 (降順）（R7.第1回運協使用）'!$A$4:$AB$4</definedName>
    <definedName name="_xlnm.Print_Area" localSheetId="0">'加入状況 (降順）（R7.第1回運協使用）'!$A$1:$AB$15</definedName>
    <definedName name="_xlnm.Print_Area" localSheetId="1">'保険給付費 (降順）（R7.第1回運協使用）'!$A$1:$I$25</definedName>
    <definedName name="_xlnm.Print_Area" localSheetId="2">'保険料率推移（R7.第1回運協使用）'!$A$1:$Z$30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8" l="1"/>
  <c r="H7" i="18"/>
  <c r="I7" i="18" s="1"/>
  <c r="H8" i="18"/>
  <c r="H9" i="18"/>
  <c r="H5" i="18"/>
  <c r="I9" i="18"/>
  <c r="G6" i="18"/>
  <c r="G7" i="18"/>
  <c r="G8" i="18"/>
  <c r="G9" i="18"/>
  <c r="X6" i="2"/>
  <c r="U6" i="2"/>
  <c r="X5" i="2"/>
  <c r="U5" i="2"/>
  <c r="X4" i="2"/>
  <c r="U4" i="2"/>
  <c r="R6" i="2"/>
  <c r="R5" i="2"/>
  <c r="R4" i="2"/>
  <c r="E7" i="18"/>
  <c r="E8" i="18"/>
  <c r="E9" i="18"/>
  <c r="E6" i="18"/>
  <c r="C11" i="18"/>
  <c r="C10" i="18"/>
  <c r="C9" i="18"/>
  <c r="C8" i="18"/>
  <c r="C7" i="18"/>
  <c r="C6" i="18"/>
  <c r="C5" i="18"/>
  <c r="Y5" i="16"/>
  <c r="U5" i="16"/>
  <c r="Y6" i="16"/>
  <c r="U6" i="16"/>
  <c r="Y7" i="16"/>
  <c r="U7" i="16"/>
  <c r="Y8" i="16"/>
  <c r="U8" i="16"/>
  <c r="Y9" i="16"/>
  <c r="U9" i="16"/>
  <c r="Y10" i="16"/>
  <c r="U10" i="16"/>
  <c r="Y11" i="16"/>
  <c r="U11" i="16"/>
  <c r="Y12" i="16"/>
  <c r="U12" i="16"/>
  <c r="I8" i="18" l="1"/>
  <c r="I6" i="18"/>
  <c r="X9" i="2" l="1"/>
  <c r="U9" i="2"/>
  <c r="R9" i="2"/>
  <c r="X8" i="2"/>
  <c r="U8" i="2"/>
  <c r="R8" i="2"/>
  <c r="X7" i="2"/>
  <c r="U7" i="2"/>
  <c r="R7" i="2"/>
  <c r="X12" i="2" l="1"/>
  <c r="U12" i="2"/>
  <c r="R12" i="2"/>
  <c r="X11" i="2"/>
  <c r="U11" i="2"/>
  <c r="R11" i="2"/>
  <c r="X10" i="2"/>
  <c r="U10" i="2"/>
  <c r="R10" i="2"/>
  <c r="X15" i="2" l="1"/>
  <c r="U15" i="2"/>
  <c r="R15" i="2"/>
  <c r="X14" i="2"/>
  <c r="U14" i="2"/>
  <c r="R14" i="2"/>
  <c r="X13" i="2"/>
  <c r="U13" i="2"/>
  <c r="R13" i="2"/>
  <c r="X27" i="2" l="1"/>
  <c r="U27" i="2"/>
  <c r="R27" i="2"/>
  <c r="X26" i="2"/>
  <c r="U26" i="2"/>
  <c r="R26" i="2"/>
  <c r="X25" i="2"/>
  <c r="U25" i="2"/>
  <c r="R25" i="2"/>
  <c r="X24" i="2"/>
  <c r="U24" i="2"/>
  <c r="R24" i="2"/>
  <c r="X23" i="2"/>
  <c r="U23" i="2"/>
  <c r="R23" i="2"/>
  <c r="X22" i="2"/>
  <c r="U22" i="2"/>
  <c r="R22" i="2"/>
  <c r="X21" i="2"/>
  <c r="U21" i="2"/>
  <c r="R21" i="2"/>
  <c r="X20" i="2"/>
  <c r="U20" i="2"/>
  <c r="R20" i="2"/>
  <c r="X19" i="2"/>
  <c r="U19" i="2"/>
  <c r="R19" i="2"/>
  <c r="X18" i="2"/>
  <c r="U18" i="2"/>
  <c r="R18" i="2"/>
  <c r="X17" i="2"/>
  <c r="U17" i="2"/>
  <c r="R17" i="2"/>
  <c r="X16" i="2"/>
  <c r="U16" i="2"/>
  <c r="R16" i="2"/>
</calcChain>
</file>

<file path=xl/sharedStrings.xml><?xml version="1.0" encoding="utf-8"?>
<sst xmlns="http://schemas.openxmlformats.org/spreadsheetml/2006/main" count="109" uniqueCount="56">
  <si>
    <t>１　国民健康保険の加入状況</t>
    <rPh sb="2" eb="4">
      <t>コクミン</t>
    </rPh>
    <rPh sb="4" eb="6">
      <t>ケンコウ</t>
    </rPh>
    <rPh sb="6" eb="8">
      <t>ホケン</t>
    </rPh>
    <rPh sb="9" eb="11">
      <t>カニュウ</t>
    </rPh>
    <rPh sb="11" eb="13">
      <t>ジョウキョウ</t>
    </rPh>
    <phoneticPr fontId="3"/>
  </si>
  <si>
    <t>(年度末現在）</t>
    <rPh sb="1" eb="4">
      <t>ネンドマツ</t>
    </rPh>
    <rPh sb="4" eb="6">
      <t>ゲンザイ</t>
    </rPh>
    <phoneticPr fontId="3"/>
  </si>
  <si>
    <t>　　区　分　</t>
    <rPh sb="2" eb="3">
      <t>ク</t>
    </rPh>
    <rPh sb="4" eb="5">
      <t>ブン</t>
    </rPh>
    <phoneticPr fontId="3"/>
  </si>
  <si>
    <t>総　　　　　数</t>
    <rPh sb="0" eb="1">
      <t>フサ</t>
    </rPh>
    <rPh sb="6" eb="7">
      <t>カズ</t>
    </rPh>
    <phoneticPr fontId="3"/>
  </si>
  <si>
    <t>国民健康保険</t>
    <rPh sb="0" eb="2">
      <t>コクミン</t>
    </rPh>
    <rPh sb="2" eb="4">
      <t>ケンコウ</t>
    </rPh>
    <rPh sb="4" eb="6">
      <t>ホケン</t>
    </rPh>
    <phoneticPr fontId="3"/>
  </si>
  <si>
    <t>加　　入　　率</t>
    <rPh sb="0" eb="1">
      <t>カ</t>
    </rPh>
    <rPh sb="3" eb="4">
      <t>イリ</t>
    </rPh>
    <rPh sb="6" eb="7">
      <t>リツ</t>
    </rPh>
    <phoneticPr fontId="3"/>
  </si>
  <si>
    <t>世帯数
（世帯）</t>
    <rPh sb="0" eb="1">
      <t>ヨ</t>
    </rPh>
    <rPh sb="1" eb="2">
      <t>オビ</t>
    </rPh>
    <rPh sb="2" eb="3">
      <t>カズ</t>
    </rPh>
    <rPh sb="5" eb="7">
      <t>セタイ</t>
    </rPh>
    <phoneticPr fontId="3"/>
  </si>
  <si>
    <t>人口
（人）</t>
    <rPh sb="0" eb="2">
      <t>ジンコウ</t>
    </rPh>
    <rPh sb="4" eb="5">
      <t>ニン</t>
    </rPh>
    <phoneticPr fontId="3"/>
  </si>
  <si>
    <t>世帯数
（世帯）</t>
    <rPh sb="0" eb="3">
      <t>セタイスウ</t>
    </rPh>
    <rPh sb="5" eb="7">
      <t>セタイ</t>
    </rPh>
    <phoneticPr fontId="3"/>
  </si>
  <si>
    <t>世帯数
（％）</t>
    <rPh sb="0" eb="3">
      <t>セタイスウ</t>
    </rPh>
    <phoneticPr fontId="3"/>
  </si>
  <si>
    <t>被保険者数
（％）</t>
    <rPh sb="0" eb="4">
      <t>ヒホケンシャ</t>
    </rPh>
    <rPh sb="4" eb="5">
      <t>スウ</t>
    </rPh>
    <phoneticPr fontId="3"/>
  </si>
  <si>
    <t>令和３年度</t>
    <rPh sb="0" eb="2">
      <t>レイワ</t>
    </rPh>
    <rPh sb="3" eb="5">
      <t>ネンド</t>
    </rPh>
    <phoneticPr fontId="3"/>
  </si>
  <si>
    <t>令和２年度</t>
    <rPh sb="0" eb="2">
      <t>レイワ</t>
    </rPh>
    <rPh sb="3" eb="5">
      <t>ネンド</t>
    </rPh>
    <phoneticPr fontId="3"/>
  </si>
  <si>
    <t>平成３０年度</t>
    <rPh sb="0" eb="2">
      <t>ヘイセイ</t>
    </rPh>
    <rPh sb="4" eb="6">
      <t>ネンド</t>
    </rPh>
    <phoneticPr fontId="3"/>
  </si>
  <si>
    <t>平成２９年度</t>
    <rPh sb="0" eb="2">
      <t>ヘイセイ</t>
    </rPh>
    <rPh sb="4" eb="6">
      <t>ネンド</t>
    </rPh>
    <phoneticPr fontId="3"/>
  </si>
  <si>
    <t>(単位:円）</t>
    <rPh sb="1" eb="3">
      <t>タンイ</t>
    </rPh>
    <rPh sb="4" eb="5">
      <t>エン</t>
    </rPh>
    <phoneticPr fontId="3"/>
  </si>
  <si>
    <t>区　分</t>
    <rPh sb="0" eb="1">
      <t>ク</t>
    </rPh>
    <rPh sb="2" eb="3">
      <t>ブン</t>
    </rPh>
    <phoneticPr fontId="3"/>
  </si>
  <si>
    <t>医療分</t>
    <rPh sb="0" eb="2">
      <t>イリョウ</t>
    </rPh>
    <rPh sb="2" eb="3">
      <t>ブン</t>
    </rPh>
    <phoneticPr fontId="3"/>
  </si>
  <si>
    <t>介護分</t>
    <rPh sb="0" eb="2">
      <t>カイゴ</t>
    </rPh>
    <rPh sb="2" eb="3">
      <t>ブン</t>
    </rPh>
    <phoneticPr fontId="3"/>
  </si>
  <si>
    <t>対前年度増減</t>
    <rPh sb="0" eb="4">
      <t>タイゼンネンド</t>
    </rPh>
    <rPh sb="4" eb="5">
      <t>ゾウ</t>
    </rPh>
    <rPh sb="5" eb="6">
      <t>ゲン</t>
    </rPh>
    <phoneticPr fontId="3"/>
  </si>
  <si>
    <t>令和３年度</t>
    <phoneticPr fontId="3"/>
  </si>
  <si>
    <t>所得割</t>
    <rPh sb="0" eb="2">
      <t>ショトク</t>
    </rPh>
    <rPh sb="2" eb="3">
      <t>ワリ</t>
    </rPh>
    <phoneticPr fontId="3"/>
  </si>
  <si>
    <t>均等割</t>
    <rPh sb="0" eb="3">
      <t>キントウワリ</t>
    </rPh>
    <phoneticPr fontId="3"/>
  </si>
  <si>
    <t>平等割</t>
    <rPh sb="0" eb="2">
      <t>ビョウドウ</t>
    </rPh>
    <rPh sb="2" eb="3">
      <t>ワリ</t>
    </rPh>
    <phoneticPr fontId="3"/>
  </si>
  <si>
    <t>令和２年度</t>
    <phoneticPr fontId="3"/>
  </si>
  <si>
    <t>令和元年度</t>
    <rPh sb="2" eb="3">
      <t>ガン</t>
    </rPh>
    <phoneticPr fontId="3"/>
  </si>
  <si>
    <t>平成３０年度</t>
    <rPh sb="0" eb="2">
      <t>ヘイセイ</t>
    </rPh>
    <phoneticPr fontId="3"/>
  </si>
  <si>
    <t>平成２９年度</t>
    <rPh sb="0" eb="2">
      <t>ヘイセイ</t>
    </rPh>
    <phoneticPr fontId="3"/>
  </si>
  <si>
    <t>-</t>
    <phoneticPr fontId="3"/>
  </si>
  <si>
    <t>令和４年度</t>
    <phoneticPr fontId="3"/>
  </si>
  <si>
    <t>令和４年度</t>
    <rPh sb="0" eb="2">
      <t>レイワ</t>
    </rPh>
    <rPh sb="3" eb="4">
      <t>ネン</t>
    </rPh>
    <rPh sb="4" eb="5">
      <t>ド</t>
    </rPh>
    <phoneticPr fontId="3"/>
  </si>
  <si>
    <t>令和５年度</t>
    <rPh sb="0" eb="2">
      <t>レイワ</t>
    </rPh>
    <rPh sb="3" eb="4">
      <t>ネン</t>
    </rPh>
    <rPh sb="4" eb="5">
      <t>ド</t>
    </rPh>
    <phoneticPr fontId="3"/>
  </si>
  <si>
    <t>伸率
（％）</t>
    <rPh sb="0" eb="1">
      <t>ノ</t>
    </rPh>
    <rPh sb="1" eb="2">
      <t>リツ</t>
    </rPh>
    <phoneticPr fontId="3"/>
  </si>
  <si>
    <t>区分</t>
    <rPh sb="0" eb="2">
      <t>クブン</t>
    </rPh>
    <phoneticPr fontId="3"/>
  </si>
  <si>
    <t>令和５年度</t>
    <phoneticPr fontId="3"/>
  </si>
  <si>
    <t>1人当たり
医療費(円)</t>
    <rPh sb="0" eb="3">
      <t>ヒトリア</t>
    </rPh>
    <rPh sb="6" eb="9">
      <t>イリョウヒ</t>
    </rPh>
    <rPh sb="10" eb="11">
      <t>エン</t>
    </rPh>
    <phoneticPr fontId="3"/>
  </si>
  <si>
    <t>決算額</t>
    <rPh sb="0" eb="3">
      <t>ケッサンガク</t>
    </rPh>
    <phoneticPr fontId="3"/>
  </si>
  <si>
    <t>医療費総額
（千円）</t>
    <rPh sb="0" eb="5">
      <t>イリョウヒソウガク</t>
    </rPh>
    <rPh sb="7" eb="9">
      <t>センエン</t>
    </rPh>
    <phoneticPr fontId="3"/>
  </si>
  <si>
    <t>支出済額
（千円）</t>
    <phoneticPr fontId="3"/>
  </si>
  <si>
    <t>令和７年度
（見込み）</t>
    <rPh sb="0" eb="2">
      <t>レイワ</t>
    </rPh>
    <rPh sb="3" eb="4">
      <t>ネン</t>
    </rPh>
    <rPh sb="4" eb="5">
      <t>ド</t>
    </rPh>
    <rPh sb="7" eb="9">
      <t>ミコ</t>
    </rPh>
    <phoneticPr fontId="3"/>
  </si>
  <si>
    <t>令和７年度
（案）</t>
    <rPh sb="0" eb="2">
      <t>レイワ</t>
    </rPh>
    <rPh sb="3" eb="4">
      <t>ネン</t>
    </rPh>
    <rPh sb="4" eb="5">
      <t>ド</t>
    </rPh>
    <rPh sb="7" eb="8">
      <t>アン</t>
    </rPh>
    <phoneticPr fontId="3"/>
  </si>
  <si>
    <t>令和６年度</t>
    <phoneticPr fontId="3"/>
  </si>
  <si>
    <t>被保険者数
（人）</t>
    <rPh sb="0" eb="5">
      <t>ヒホケンシャスウ</t>
    </rPh>
    <rPh sb="7" eb="8">
      <t>ニン</t>
    </rPh>
    <phoneticPr fontId="3"/>
  </si>
  <si>
    <t>２　保険給付費の推移</t>
    <rPh sb="2" eb="7">
      <t>ホケンキュウフヒ</t>
    </rPh>
    <rPh sb="8" eb="10">
      <t>スイイ</t>
    </rPh>
    <phoneticPr fontId="3"/>
  </si>
  <si>
    <t>対前年比伸率
（％）</t>
    <rPh sb="0" eb="3">
      <t>タイゼンネン</t>
    </rPh>
    <rPh sb="3" eb="4">
      <t>ヒ</t>
    </rPh>
    <phoneticPr fontId="3"/>
  </si>
  <si>
    <t>参　考</t>
    <rPh sb="0" eb="1">
      <t>サン</t>
    </rPh>
    <rPh sb="2" eb="3">
      <t>コウ</t>
    </rPh>
    <phoneticPr fontId="3"/>
  </si>
  <si>
    <t>集計中</t>
    <rPh sb="0" eb="3">
      <t>シュウケイチュウ</t>
    </rPh>
    <phoneticPr fontId="3"/>
  </si>
  <si>
    <t>令和元年度</t>
    <rPh sb="0" eb="2">
      <t>レイワ</t>
    </rPh>
    <rPh sb="2" eb="3">
      <t>モト</t>
    </rPh>
    <rPh sb="3" eb="5">
      <t>ネンド</t>
    </rPh>
    <phoneticPr fontId="3"/>
  </si>
  <si>
    <t xml:space="preserve">令和６年度
</t>
    <rPh sb="0" eb="2">
      <t>レイワ</t>
    </rPh>
    <rPh sb="3" eb="4">
      <t>ネン</t>
    </rPh>
    <rPh sb="4" eb="5">
      <t>ド</t>
    </rPh>
    <phoneticPr fontId="3"/>
  </si>
  <si>
    <t>※　</t>
    <phoneticPr fontId="3"/>
  </si>
  <si>
    <t>社会保険適用の拡大により今後も被保険者の減少は続くものと見込まれる。</t>
    <rPh sb="0" eb="4">
      <t>シャカイホケン</t>
    </rPh>
    <rPh sb="4" eb="6">
      <t>テキヨウ</t>
    </rPh>
    <rPh sb="7" eb="9">
      <t>カクダイ</t>
    </rPh>
    <rPh sb="12" eb="14">
      <t>コンゴ</t>
    </rPh>
    <rPh sb="15" eb="19">
      <t>ヒホケンシャ</t>
    </rPh>
    <rPh sb="20" eb="22">
      <t>ゲンショウ</t>
    </rPh>
    <rPh sb="23" eb="24">
      <t>ツヅ</t>
    </rPh>
    <rPh sb="28" eb="30">
      <t>ミコ</t>
    </rPh>
    <phoneticPr fontId="3"/>
  </si>
  <si>
    <t>令和７年度
（案）</t>
    <rPh sb="7" eb="8">
      <t>アン</t>
    </rPh>
    <phoneticPr fontId="3"/>
  </si>
  <si>
    <t>後期支援分</t>
    <rPh sb="0" eb="2">
      <t>コウキ</t>
    </rPh>
    <rPh sb="2" eb="4">
      <t>シエン</t>
    </rPh>
    <rPh sb="4" eb="5">
      <t>ブン</t>
    </rPh>
    <phoneticPr fontId="3"/>
  </si>
  <si>
    <t>予算現額
（療養諸費）
（千円）</t>
    <rPh sb="0" eb="2">
      <t>ヨサン</t>
    </rPh>
    <rPh sb="2" eb="4">
      <t>ゲンガク</t>
    </rPh>
    <rPh sb="6" eb="10">
      <t>リョウヨウショヒ</t>
    </rPh>
    <rPh sb="13" eb="15">
      <t>センエン</t>
    </rPh>
    <phoneticPr fontId="3"/>
  </si>
  <si>
    <t>※一人当たりの医療費は、療養諸費の支出済額を各年度末の被保険者数で除したもの</t>
    <rPh sb="1" eb="4">
      <t>ヒトリア</t>
    </rPh>
    <rPh sb="7" eb="10">
      <t>イリョウヒ</t>
    </rPh>
    <rPh sb="12" eb="16">
      <t>リョウヨウショヒ</t>
    </rPh>
    <rPh sb="17" eb="20">
      <t>シシュツズ</t>
    </rPh>
    <rPh sb="20" eb="21">
      <t>ガク</t>
    </rPh>
    <rPh sb="22" eb="25">
      <t>カクネンド</t>
    </rPh>
    <rPh sb="25" eb="26">
      <t>マツ</t>
    </rPh>
    <rPh sb="27" eb="31">
      <t>ヒホケンシャ</t>
    </rPh>
    <rPh sb="31" eb="32">
      <t>スウ</t>
    </rPh>
    <rPh sb="33" eb="34">
      <t>ジョ</t>
    </rPh>
    <phoneticPr fontId="3"/>
  </si>
  <si>
    <t>3　保険料率の推移</t>
    <rPh sb="7" eb="9">
      <t>スイイ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</si>
</sst>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0_ "/>
    <numFmt numFmtId="178" formatCode="0.00;&quot;△ &quot;0.00&quot;％&quot;"/>
    <numFmt numFmtId="179" formatCode="0.0%"/>
    <numFmt numFmtId="182" formatCode="0.00;&quot;△ &quot;0.00"/>
  </numFmts>
  <fonts count="16"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4"/>
      <name val="HG丸ｺﾞｼｯｸM-PRO"/>
      <family val="3"/>
      <charset val="128"/>
    </font>
    <font>
      <sz val="12"/>
      <name val="游ゴシック"/>
      <family val="3"/>
      <charset val="128"/>
      <scheme val="minor"/>
    </font>
    <font>
      <sz val="11"/>
      <name val="游ゴシック"/>
      <family val="3"/>
      <charset val="128"/>
      <scheme val="minor"/>
    </font>
    <font>
      <sz val="10"/>
      <name val="游ゴシック"/>
      <family val="3"/>
      <charset val="128"/>
      <scheme val="minor"/>
    </font>
    <font>
      <sz val="16"/>
      <name val="游ゴシック"/>
      <family val="3"/>
      <charset val="128"/>
      <scheme val="minor"/>
    </font>
    <font>
      <sz val="12"/>
      <name val="HG丸ｺﾞｼｯｸM-PRO"/>
      <family val="3"/>
      <charset val="128"/>
    </font>
    <font>
      <sz val="12"/>
      <color rgb="FFFF0000"/>
      <name val="游ゴシック"/>
      <family val="3"/>
      <charset val="128"/>
      <scheme val="minor"/>
    </font>
    <font>
      <sz val="20"/>
      <name val="游ゴシック"/>
      <family val="3"/>
      <charset val="128"/>
      <scheme val="minor"/>
    </font>
    <font>
      <b/>
      <sz val="20"/>
      <name val="游ゴシック"/>
      <family val="3"/>
      <charset val="128"/>
      <scheme val="minor"/>
    </font>
    <font>
      <b/>
      <sz val="10"/>
      <name val="游ゴシック"/>
      <family val="3"/>
      <charset val="128"/>
      <scheme val="minor"/>
    </font>
    <font>
      <b/>
      <sz val="16"/>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indexed="64"/>
      </left>
      <right/>
      <top style="thin">
        <color indexed="64"/>
      </top>
      <bottom style="thin">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0" fontId="4" fillId="0" borderId="0"/>
    <xf numFmtId="38" fontId="4" fillId="0" borderId="0" applyFont="0" applyFill="0" applyBorder="0" applyAlignment="0" applyProtection="0"/>
    <xf numFmtId="38" fontId="4" fillId="0" borderId="0" applyFont="0" applyFill="0" applyBorder="0" applyAlignment="0" applyProtection="0"/>
    <xf numFmtId="6" fontId="4"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25">
    <xf numFmtId="0" fontId="0" fillId="0" borderId="0" xfId="0">
      <alignment vertical="center"/>
    </xf>
    <xf numFmtId="0" fontId="8" fillId="0" borderId="0" xfId="0" applyFont="1" applyFill="1">
      <alignment vertical="center"/>
    </xf>
    <xf numFmtId="0" fontId="6" fillId="0" borderId="0" xfId="0" applyFont="1" applyFill="1">
      <alignment vertical="center"/>
    </xf>
    <xf numFmtId="0" fontId="9" fillId="0" borderId="0" xfId="0" applyFont="1" applyFill="1">
      <alignment vertical="center"/>
    </xf>
    <xf numFmtId="0" fontId="7" fillId="0" borderId="0" xfId="0" applyFont="1" applyFill="1">
      <alignment vertical="center"/>
    </xf>
    <xf numFmtId="0" fontId="7" fillId="0" borderId="0" xfId="0" applyFont="1" applyFill="1" applyAlignment="1">
      <alignment vertical="center"/>
    </xf>
    <xf numFmtId="0" fontId="8" fillId="0" borderId="0" xfId="0" applyFont="1" applyFill="1" applyProtection="1">
      <alignment vertical="center"/>
      <protection locked="0"/>
    </xf>
    <xf numFmtId="0" fontId="9" fillId="0" borderId="0" xfId="0" applyFont="1" applyFill="1" applyAlignment="1" applyProtection="1">
      <alignment vertical="center"/>
      <protection locked="0"/>
    </xf>
    <xf numFmtId="0" fontId="8" fillId="0" borderId="0" xfId="0" applyFont="1" applyFill="1" applyAlignment="1" applyProtection="1">
      <alignment horizontal="right"/>
      <protection locked="0"/>
    </xf>
    <xf numFmtId="0" fontId="6" fillId="0" borderId="0" xfId="0" applyFont="1" applyFill="1" applyProtection="1">
      <alignment vertical="center"/>
      <protection locked="0"/>
    </xf>
    <xf numFmtId="0" fontId="6" fillId="0" borderId="0" xfId="0" applyFont="1" applyFill="1" applyAlignment="1" applyProtection="1">
      <alignment horizontal="right" vertical="center"/>
      <protection locked="0"/>
    </xf>
    <xf numFmtId="0" fontId="7" fillId="0" borderId="21" xfId="0" applyFont="1" applyFill="1" applyBorder="1">
      <alignment vertical="center"/>
    </xf>
    <xf numFmtId="3" fontId="6" fillId="0" borderId="0" xfId="0" applyNumberFormat="1" applyFont="1" applyFill="1">
      <alignment vertical="center"/>
    </xf>
    <xf numFmtId="0" fontId="6" fillId="0" borderId="0" xfId="0" applyFont="1" applyFill="1" applyAlignment="1">
      <alignment vertical="center"/>
    </xf>
    <xf numFmtId="0" fontId="6" fillId="0" borderId="0" xfId="0" applyFont="1" applyFill="1" applyAlignment="1">
      <alignment horizontal="right" vertical="center"/>
    </xf>
    <xf numFmtId="0" fontId="7" fillId="0" borderId="0" xfId="0" applyFont="1" applyFill="1" applyBorder="1">
      <alignment vertical="center"/>
    </xf>
    <xf numFmtId="0" fontId="6" fillId="0" borderId="0" xfId="0" applyFont="1" applyAlignment="1">
      <alignment vertical="center"/>
    </xf>
    <xf numFmtId="0" fontId="6" fillId="0" borderId="0" xfId="0" applyFont="1" applyFill="1" applyBorder="1">
      <alignment vertical="center"/>
    </xf>
    <xf numFmtId="0" fontId="10" fillId="0" borderId="0" xfId="0" applyFont="1" applyFill="1" applyBorder="1" applyAlignment="1">
      <alignment vertical="center"/>
    </xf>
    <xf numFmtId="38" fontId="11" fillId="0" borderId="8" xfId="8" applyFont="1" applyFill="1" applyBorder="1">
      <alignment vertical="center"/>
    </xf>
    <xf numFmtId="179" fontId="11" fillId="0" borderId="8" xfId="9" applyNumberFormat="1" applyFont="1" applyFill="1" applyBorder="1">
      <alignment vertical="center"/>
    </xf>
    <xf numFmtId="179" fontId="11" fillId="0" borderId="9" xfId="9" applyNumberFormat="1" applyFont="1" applyFill="1" applyBorder="1">
      <alignment vertical="center"/>
    </xf>
    <xf numFmtId="38" fontId="11" fillId="3" borderId="8" xfId="8" applyFont="1" applyFill="1" applyBorder="1">
      <alignment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182" fontId="6" fillId="0" borderId="0" xfId="0" applyNumberFormat="1" applyFont="1" applyFill="1" applyBorder="1" applyAlignment="1">
      <alignment horizontal="center" vertical="center"/>
    </xf>
    <xf numFmtId="38" fontId="6" fillId="0" borderId="0" xfId="8" applyFont="1" applyFill="1" applyBorder="1">
      <alignment vertical="center"/>
    </xf>
    <xf numFmtId="179" fontId="6" fillId="0" borderId="15" xfId="9" applyNumberFormat="1" applyFont="1" applyFill="1" applyBorder="1" applyAlignment="1">
      <alignment vertical="center"/>
    </xf>
    <xf numFmtId="49" fontId="6" fillId="2" borderId="47" xfId="0" applyNumberFormat="1" applyFont="1" applyFill="1" applyBorder="1" applyAlignment="1">
      <alignment horizontal="center" vertical="center"/>
    </xf>
    <xf numFmtId="176" fontId="6" fillId="0" borderId="31" xfId="0" applyNumberFormat="1" applyFont="1" applyFill="1" applyBorder="1" applyAlignment="1">
      <alignment vertical="center"/>
    </xf>
    <xf numFmtId="182" fontId="6" fillId="0" borderId="31" xfId="0" applyNumberFormat="1" applyFont="1" applyFill="1" applyBorder="1" applyAlignment="1">
      <alignment vertical="center"/>
    </xf>
    <xf numFmtId="179" fontId="6" fillId="0" borderId="32" xfId="9" applyNumberFormat="1" applyFont="1" applyFill="1" applyBorder="1" applyAlignment="1">
      <alignment vertical="center"/>
    </xf>
    <xf numFmtId="176" fontId="6" fillId="0" borderId="22" xfId="0" applyNumberFormat="1" applyFont="1" applyFill="1" applyBorder="1" applyAlignment="1">
      <alignment vertical="center"/>
    </xf>
    <xf numFmtId="179" fontId="6" fillId="0" borderId="31" xfId="9" applyNumberFormat="1" applyFont="1" applyFill="1" applyBorder="1" applyAlignment="1">
      <alignment horizontal="center" vertical="center"/>
    </xf>
    <xf numFmtId="38" fontId="6" fillId="0" borderId="31" xfId="8" applyFont="1" applyFill="1" applyBorder="1">
      <alignment vertical="center"/>
    </xf>
    <xf numFmtId="0" fontId="6" fillId="0" borderId="31" xfId="0" applyFont="1" applyFill="1" applyBorder="1">
      <alignment vertical="center"/>
    </xf>
    <xf numFmtId="0" fontId="6" fillId="0" borderId="32" xfId="0" applyFont="1" applyFill="1" applyBorder="1">
      <alignment vertical="center"/>
    </xf>
    <xf numFmtId="0" fontId="6" fillId="0" borderId="1" xfId="0" applyFont="1" applyFill="1" applyBorder="1" applyAlignment="1">
      <alignment vertical="center"/>
    </xf>
    <xf numFmtId="0" fontId="6" fillId="0" borderId="2" xfId="0" applyFont="1" applyFill="1" applyBorder="1" applyAlignment="1">
      <alignment vertical="center"/>
    </xf>
    <xf numFmtId="0" fontId="6" fillId="0" borderId="3" xfId="0" applyFont="1" applyBorder="1" applyAlignment="1">
      <alignment vertical="center"/>
    </xf>
    <xf numFmtId="176" fontId="6" fillId="3" borderId="11" xfId="0" applyNumberFormat="1" applyFont="1" applyFill="1" applyBorder="1" applyAlignment="1">
      <alignment vertical="center"/>
    </xf>
    <xf numFmtId="176" fontId="6" fillId="0" borderId="11" xfId="0" applyNumberFormat="1" applyFont="1" applyFill="1" applyBorder="1" applyAlignment="1">
      <alignment vertical="center"/>
    </xf>
    <xf numFmtId="176" fontId="6" fillId="3" borderId="15" xfId="0" applyNumberFormat="1" applyFont="1" applyFill="1" applyBorder="1" applyAlignment="1">
      <alignment vertical="center"/>
    </xf>
    <xf numFmtId="0" fontId="6" fillId="0" borderId="0" xfId="0" applyFont="1" applyFill="1" applyBorder="1" applyAlignment="1">
      <alignment vertical="center"/>
    </xf>
    <xf numFmtId="0" fontId="6" fillId="0" borderId="27" xfId="0" applyFont="1" applyFill="1" applyBorder="1" applyAlignment="1">
      <alignment horizontal="center" vertical="center" wrapText="1"/>
    </xf>
    <xf numFmtId="179" fontId="6" fillId="0" borderId="8" xfId="9" applyNumberFormat="1" applyFont="1" applyFill="1" applyBorder="1" applyAlignment="1">
      <alignment vertical="center"/>
    </xf>
    <xf numFmtId="176" fontId="6" fillId="3" borderId="37" xfId="0" applyNumberFormat="1" applyFont="1" applyFill="1" applyBorder="1" applyAlignment="1">
      <alignment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176" fontId="6" fillId="0" borderId="30" xfId="0" applyNumberFormat="1" applyFont="1" applyFill="1" applyBorder="1" applyAlignment="1">
      <alignment horizontal="center" vertical="center"/>
    </xf>
    <xf numFmtId="182" fontId="6" fillId="0" borderId="15" xfId="0" applyNumberFormat="1" applyFont="1" applyFill="1" applyBorder="1" applyAlignment="1">
      <alignment horizontal="center" vertical="center"/>
    </xf>
    <xf numFmtId="49" fontId="6" fillId="2" borderId="0" xfId="0" applyNumberFormat="1" applyFont="1" applyFill="1" applyBorder="1" applyAlignment="1">
      <alignment horizontal="center" vertical="center"/>
    </xf>
    <xf numFmtId="176" fontId="6" fillId="0" borderId="0" xfId="0" applyNumberFormat="1" applyFont="1" applyFill="1" applyBorder="1" applyAlignment="1">
      <alignment vertical="center"/>
    </xf>
    <xf numFmtId="179" fontId="6" fillId="0" borderId="0" xfId="9" applyNumberFormat="1" applyFont="1" applyFill="1" applyBorder="1" applyAlignment="1">
      <alignment vertical="center"/>
    </xf>
    <xf numFmtId="182" fontId="6" fillId="0" borderId="22" xfId="0" applyNumberFormat="1" applyFont="1" applyFill="1" applyBorder="1" applyAlignment="1">
      <alignment vertical="center"/>
    </xf>
    <xf numFmtId="49" fontId="6" fillId="2" borderId="0" xfId="0" applyNumberFormat="1" applyFont="1" applyFill="1" applyBorder="1" applyAlignment="1">
      <alignment horizontal="center" vertical="center" wrapText="1" shrinkToFit="1"/>
    </xf>
    <xf numFmtId="0" fontId="9" fillId="0" borderId="0" xfId="0" applyFont="1" applyFill="1" applyBorder="1">
      <alignment vertical="center"/>
    </xf>
    <xf numFmtId="179" fontId="6" fillId="0" borderId="6" xfId="9" applyNumberFormat="1" applyFont="1" applyFill="1" applyBorder="1" applyAlignment="1">
      <alignment vertical="center"/>
    </xf>
    <xf numFmtId="179" fontId="6" fillId="0" borderId="38" xfId="9" applyNumberFormat="1" applyFont="1" applyFill="1" applyBorder="1" applyAlignment="1">
      <alignment vertical="center"/>
    </xf>
    <xf numFmtId="176" fontId="6" fillId="2" borderId="0" xfId="0" applyNumberFormat="1" applyFont="1" applyFill="1" applyBorder="1" applyAlignment="1">
      <alignment vertical="center"/>
    </xf>
    <xf numFmtId="179" fontId="6" fillId="2" borderId="38" xfId="9" applyNumberFormat="1" applyFont="1" applyFill="1" applyBorder="1" applyAlignment="1">
      <alignment vertical="center"/>
    </xf>
    <xf numFmtId="176" fontId="6" fillId="2" borderId="0" xfId="0" applyNumberFormat="1" applyFont="1" applyFill="1" applyBorder="1" applyAlignment="1">
      <alignment horizontal="right" vertical="center"/>
    </xf>
    <xf numFmtId="179" fontId="6" fillId="2" borderId="42" xfId="9" applyNumberFormat="1" applyFont="1" applyFill="1" applyBorder="1" applyAlignment="1">
      <alignment vertical="center"/>
    </xf>
    <xf numFmtId="0" fontId="6" fillId="2" borderId="0" xfId="0" applyFont="1" applyFill="1" applyBorder="1" applyAlignment="1">
      <alignment horizontal="center" vertical="center" wrapText="1"/>
    </xf>
    <xf numFmtId="49" fontId="6" fillId="2" borderId="14" xfId="0" applyNumberFormat="1" applyFont="1" applyFill="1" applyBorder="1" applyAlignment="1">
      <alignment horizontal="center" vertical="center" wrapText="1" shrinkToFit="1"/>
    </xf>
    <xf numFmtId="49" fontId="6" fillId="2" borderId="10" xfId="0" applyNumberFormat="1" applyFont="1" applyFill="1" applyBorder="1" applyAlignment="1">
      <alignment horizontal="center" vertical="center" wrapText="1" shrinkToFit="1"/>
    </xf>
    <xf numFmtId="49" fontId="6" fillId="2" borderId="10" xfId="0" applyNumberFormat="1" applyFont="1" applyFill="1" applyBorder="1" applyAlignment="1">
      <alignment horizontal="center" vertical="center"/>
    </xf>
    <xf numFmtId="179" fontId="6" fillId="0" borderId="8" xfId="9" applyNumberFormat="1" applyFont="1" applyFill="1" applyBorder="1" applyAlignment="1">
      <alignment vertical="center"/>
    </xf>
    <xf numFmtId="49" fontId="6" fillId="2" borderId="13" xfId="0" applyNumberFormat="1" applyFont="1" applyFill="1" applyBorder="1" applyAlignment="1">
      <alignment horizontal="center" vertical="center"/>
    </xf>
    <xf numFmtId="179" fontId="6" fillId="0" borderId="48" xfId="9" applyNumberFormat="1" applyFont="1" applyFill="1" applyBorder="1" applyAlignment="1">
      <alignment vertical="center"/>
    </xf>
    <xf numFmtId="0" fontId="8" fillId="0" borderId="9" xfId="0" applyFont="1" applyFill="1" applyBorder="1" applyAlignment="1">
      <alignment horizontal="center" vertical="center" wrapText="1"/>
    </xf>
    <xf numFmtId="179" fontId="6" fillId="0" borderId="49" xfId="9" applyNumberFormat="1" applyFont="1" applyFill="1" applyBorder="1" applyAlignment="1">
      <alignment vertical="center"/>
    </xf>
    <xf numFmtId="0" fontId="12" fillId="0" borderId="0" xfId="0" applyFont="1" applyFill="1">
      <alignment vertical="center"/>
    </xf>
    <xf numFmtId="176" fontId="6" fillId="0" borderId="37" xfId="0" applyNumberFormat="1" applyFont="1" applyFill="1" applyBorder="1" applyAlignment="1">
      <alignment horizontal="center" vertical="center"/>
    </xf>
    <xf numFmtId="176" fontId="6" fillId="0" borderId="9" xfId="0" applyNumberFormat="1" applyFont="1" applyFill="1" applyBorder="1" applyAlignment="1">
      <alignment horizontal="center" vertical="center"/>
    </xf>
    <xf numFmtId="0" fontId="14" fillId="0" borderId="0" xfId="0" applyFont="1" applyFill="1">
      <alignment vertical="center"/>
    </xf>
    <xf numFmtId="0" fontId="15" fillId="0" borderId="0" xfId="0" applyFont="1" applyFill="1">
      <alignment vertical="center"/>
    </xf>
    <xf numFmtId="0" fontId="6" fillId="0" borderId="8" xfId="0" applyFont="1" applyFill="1" applyBorder="1" applyAlignment="1">
      <alignment horizontal="center" vertical="center" wrapText="1"/>
    </xf>
    <xf numFmtId="176" fontId="6" fillId="0" borderId="37" xfId="0" applyNumberFormat="1" applyFont="1" applyFill="1" applyBorder="1" applyAlignment="1">
      <alignment horizontal="center" vertical="center"/>
    </xf>
    <xf numFmtId="0" fontId="8" fillId="0" borderId="8" xfId="0" applyFont="1" applyFill="1" applyBorder="1" applyAlignment="1">
      <alignment horizontal="center" vertical="center" wrapText="1"/>
    </xf>
    <xf numFmtId="49" fontId="6" fillId="2" borderId="10" xfId="0" applyNumberFormat="1" applyFont="1" applyFill="1" applyBorder="1" applyAlignment="1">
      <alignment horizontal="center" vertical="center" shrinkToFit="1"/>
    </xf>
    <xf numFmtId="177" fontId="6" fillId="2" borderId="8" xfId="0" applyNumberFormat="1" applyFont="1" applyFill="1" applyBorder="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49" fontId="6" fillId="2" borderId="14" xfId="0" applyNumberFormat="1" applyFont="1" applyFill="1" applyBorder="1" applyAlignment="1">
      <alignment horizontal="center" vertical="center" wrapText="1" shrinkToFit="1"/>
    </xf>
    <xf numFmtId="0" fontId="6" fillId="2" borderId="15" xfId="0" applyFont="1" applyFill="1" applyBorder="1" applyAlignment="1">
      <alignment horizontal="center" vertical="center" shrinkToFit="1"/>
    </xf>
    <xf numFmtId="0" fontId="6" fillId="0" borderId="15" xfId="0" applyFont="1" applyBorder="1" applyAlignment="1">
      <alignment vertical="center" shrinkToFit="1"/>
    </xf>
    <xf numFmtId="176" fontId="6" fillId="0" borderId="15" xfId="0" applyNumberFormat="1" applyFont="1" applyFill="1" applyBorder="1" applyAlignment="1">
      <alignment horizontal="center" vertical="center"/>
    </xf>
    <xf numFmtId="0" fontId="6" fillId="0" borderId="15" xfId="0" applyFont="1" applyFill="1" applyBorder="1" applyAlignment="1">
      <alignment horizontal="center" vertical="center"/>
    </xf>
    <xf numFmtId="176" fontId="6" fillId="3" borderId="15" xfId="0" applyNumberFormat="1" applyFont="1" applyFill="1" applyBorder="1" applyAlignment="1">
      <alignment vertical="center"/>
    </xf>
    <xf numFmtId="0" fontId="6" fillId="3" borderId="15" xfId="0" applyFont="1" applyFill="1" applyBorder="1" applyAlignment="1">
      <alignment vertical="center"/>
    </xf>
    <xf numFmtId="177" fontId="6" fillId="2" borderId="15" xfId="0" applyNumberFormat="1" applyFont="1" applyFill="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49" fontId="6" fillId="2" borderId="13" xfId="0" applyNumberFormat="1"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0" borderId="8" xfId="0" applyFont="1" applyBorder="1" applyAlignment="1">
      <alignment horizontal="center" vertical="center" shrinkToFit="1"/>
    </xf>
    <xf numFmtId="176" fontId="6" fillId="0" borderId="8" xfId="0" applyNumberFormat="1" applyFont="1" applyFill="1" applyBorder="1" applyAlignment="1">
      <alignment vertical="center"/>
    </xf>
    <xf numFmtId="0" fontId="6" fillId="0" borderId="8" xfId="0" applyFont="1" applyFill="1" applyBorder="1" applyAlignment="1">
      <alignment vertical="center"/>
    </xf>
    <xf numFmtId="176" fontId="6" fillId="3" borderId="8" xfId="0" applyNumberFormat="1" applyFont="1" applyFill="1" applyBorder="1" applyAlignment="1">
      <alignment vertical="center"/>
    </xf>
    <xf numFmtId="0" fontId="6" fillId="3" borderId="8" xfId="0" applyFont="1" applyFill="1" applyBorder="1" applyAlignment="1">
      <alignment vertical="center"/>
    </xf>
    <xf numFmtId="177" fontId="6" fillId="2" borderId="11" xfId="0" applyNumberFormat="1" applyFont="1" applyFill="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49" fontId="6" fillId="2" borderId="13" xfId="0" applyNumberFormat="1" applyFont="1" applyFill="1" applyBorder="1" applyAlignment="1">
      <alignment horizontal="center" vertical="center" wrapText="1" shrinkToFit="1"/>
    </xf>
    <xf numFmtId="0" fontId="6" fillId="0" borderId="8" xfId="0" applyFont="1" applyBorder="1" applyAlignment="1">
      <alignment vertical="center" shrinkToFit="1"/>
    </xf>
    <xf numFmtId="49" fontId="6" fillId="2" borderId="10" xfId="0" applyNumberFormat="1" applyFont="1" applyFill="1" applyBorder="1" applyAlignment="1">
      <alignment horizontal="center" vertical="center" wrapText="1" shrinkToFit="1"/>
    </xf>
    <xf numFmtId="0" fontId="6" fillId="2" borderId="11" xfId="0" applyFont="1" applyFill="1" applyBorder="1" applyAlignment="1">
      <alignment horizontal="center" vertical="center" shrinkToFit="1"/>
    </xf>
    <xf numFmtId="0" fontId="6" fillId="0" borderId="11" xfId="0" applyFont="1" applyBorder="1" applyAlignment="1">
      <alignment vertical="center" shrinkToFit="1"/>
    </xf>
    <xf numFmtId="176" fontId="6" fillId="0" borderId="11" xfId="0" applyNumberFormat="1" applyFont="1" applyFill="1" applyBorder="1" applyAlignment="1">
      <alignment vertical="center"/>
    </xf>
    <xf numFmtId="0" fontId="6" fillId="0" borderId="11" xfId="0" applyFont="1" applyFill="1" applyBorder="1" applyAlignment="1">
      <alignment vertical="center"/>
    </xf>
    <xf numFmtId="176" fontId="6" fillId="3" borderId="11" xfId="0" applyNumberFormat="1" applyFont="1" applyFill="1" applyBorder="1" applyAlignment="1">
      <alignment vertical="center"/>
    </xf>
    <xf numFmtId="0" fontId="6" fillId="3" borderId="11" xfId="0" applyFont="1" applyFill="1" applyBorder="1" applyAlignment="1">
      <alignment vertical="center"/>
    </xf>
    <xf numFmtId="49" fontId="6" fillId="2" borderId="10" xfId="0" applyNumberFormat="1" applyFont="1" applyFill="1" applyBorder="1" applyAlignment="1">
      <alignment horizontal="center" vertical="center"/>
    </xf>
    <xf numFmtId="0" fontId="6" fillId="2" borderId="11" xfId="0" applyFont="1" applyFill="1" applyBorder="1" applyAlignment="1">
      <alignment horizontal="center" vertical="center"/>
    </xf>
    <xf numFmtId="0" fontId="6" fillId="0" borderId="5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28" xfId="0" applyFont="1" applyFill="1" applyBorder="1" applyAlignment="1">
      <alignment horizontal="center" vertical="center"/>
    </xf>
    <xf numFmtId="0" fontId="5" fillId="0" borderId="0" xfId="0" applyFont="1" applyFill="1" applyAlignment="1">
      <alignment vertical="center"/>
    </xf>
    <xf numFmtId="0" fontId="6" fillId="0" borderId="4" xfId="0" applyFont="1" applyFill="1" applyBorder="1" applyAlignment="1">
      <alignment horizontal="center"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8" xfId="0" applyFont="1" applyFill="1" applyBorder="1" applyAlignment="1">
      <alignment horizontal="center" vertical="center" wrapText="1"/>
    </xf>
    <xf numFmtId="0" fontId="6" fillId="0" borderId="8" xfId="0" applyFont="1" applyBorder="1" applyAlignment="1">
      <alignment horizontal="center" vertical="center"/>
    </xf>
    <xf numFmtId="0" fontId="6" fillId="3" borderId="8" xfId="0" applyFont="1" applyFill="1" applyBorder="1" applyAlignment="1">
      <alignment horizontal="center" vertical="center" wrapText="1"/>
    </xf>
    <xf numFmtId="0" fontId="13" fillId="0" borderId="50" xfId="0" applyFont="1" applyFill="1" applyBorder="1" applyAlignment="1">
      <alignment horizontal="center" vertical="center"/>
    </xf>
    <xf numFmtId="0" fontId="13" fillId="0" borderId="51" xfId="0" applyFont="1" applyFill="1" applyBorder="1" applyAlignment="1">
      <alignment horizontal="center" vertical="center"/>
    </xf>
    <xf numFmtId="0" fontId="13" fillId="0" borderId="52" xfId="0" applyFont="1" applyFill="1" applyBorder="1" applyAlignment="1">
      <alignment horizontal="center"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6" fillId="0" borderId="45" xfId="0" applyFont="1" applyBorder="1" applyAlignment="1">
      <alignment horizontal="center" vertical="center"/>
    </xf>
    <xf numFmtId="0" fontId="6" fillId="0" borderId="33" xfId="0" applyFont="1" applyBorder="1" applyAlignment="1">
      <alignment horizontal="center" vertical="center"/>
    </xf>
    <xf numFmtId="0" fontId="8" fillId="0" borderId="46"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9"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36" xfId="0" applyFont="1" applyFill="1" applyBorder="1" applyAlignment="1">
      <alignment horizontal="center" vertical="center"/>
    </xf>
    <xf numFmtId="0" fontId="8" fillId="0" borderId="2" xfId="0" applyFont="1" applyFill="1" applyBorder="1" applyAlignment="1">
      <alignment horizontal="left" vertical="center" wrapText="1"/>
    </xf>
    <xf numFmtId="0" fontId="6" fillId="0" borderId="0" xfId="0" applyFont="1" applyBorder="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176" fontId="6" fillId="2" borderId="31" xfId="0" applyNumberFormat="1" applyFont="1" applyFill="1" applyBorder="1" applyAlignment="1" applyProtection="1">
      <alignment vertical="center"/>
      <protection locked="0"/>
    </xf>
    <xf numFmtId="176" fontId="6" fillId="0" borderId="31" xfId="0" applyNumberFormat="1" applyFont="1" applyBorder="1" applyAlignment="1">
      <alignment vertical="center"/>
    </xf>
    <xf numFmtId="176" fontId="6" fillId="0" borderId="32" xfId="0" applyNumberFormat="1" applyFont="1" applyBorder="1" applyAlignment="1">
      <alignment vertical="center"/>
    </xf>
    <xf numFmtId="10" fontId="6" fillId="3" borderId="27" xfId="0" applyNumberFormat="1" applyFont="1" applyFill="1" applyBorder="1" applyAlignment="1" applyProtection="1">
      <alignment vertical="center"/>
      <protection locked="0"/>
    </xf>
    <xf numFmtId="0" fontId="6" fillId="3" borderId="27" xfId="0" applyFont="1" applyFill="1" applyBorder="1" applyAlignment="1">
      <alignment vertical="center"/>
    </xf>
    <xf numFmtId="178" fontId="6" fillId="2" borderId="4" xfId="0" applyNumberFormat="1" applyFont="1" applyFill="1" applyBorder="1" applyAlignment="1" applyProtection="1">
      <alignment vertical="center"/>
      <protection locked="0"/>
    </xf>
    <xf numFmtId="178" fontId="6" fillId="0" borderId="4" xfId="0" applyNumberFormat="1" applyFont="1" applyBorder="1" applyAlignment="1">
      <alignment vertical="center"/>
    </xf>
    <xf numFmtId="178" fontId="6" fillId="0" borderId="5" xfId="0" applyNumberFormat="1" applyFont="1" applyBorder="1" applyAlignment="1">
      <alignment vertical="center"/>
    </xf>
    <xf numFmtId="0" fontId="6" fillId="2" borderId="28"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176" fontId="6" fillId="3" borderId="8" xfId="0" applyNumberFormat="1" applyFont="1" applyFill="1" applyBorder="1" applyAlignment="1" applyProtection="1">
      <alignment vertical="center"/>
      <protection locked="0"/>
    </xf>
    <xf numFmtId="176" fontId="6" fillId="2" borderId="27" xfId="0" applyNumberFormat="1" applyFont="1" applyFill="1" applyBorder="1" applyAlignment="1" applyProtection="1">
      <alignment vertical="center"/>
      <protection locked="0"/>
    </xf>
    <xf numFmtId="176" fontId="6" fillId="0" borderId="27" xfId="0" applyNumberFormat="1" applyFont="1" applyBorder="1" applyAlignment="1">
      <alignment vertical="center"/>
    </xf>
    <xf numFmtId="176" fontId="6" fillId="0" borderId="29" xfId="0" applyNumberFormat="1" applyFont="1" applyBorder="1" applyAlignment="1">
      <alignment vertical="center"/>
    </xf>
    <xf numFmtId="0" fontId="6" fillId="0" borderId="24"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protection locked="0"/>
    </xf>
    <xf numFmtId="0" fontId="6" fillId="0" borderId="26"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0" borderId="27" xfId="0" applyFont="1" applyBorder="1" applyAlignment="1">
      <alignment vertical="center"/>
    </xf>
    <xf numFmtId="0" fontId="6" fillId="2" borderId="30" xfId="0" applyFont="1" applyFill="1" applyBorder="1" applyAlignment="1" applyProtection="1">
      <alignment horizontal="center" vertical="center"/>
      <protection locked="0"/>
    </xf>
    <xf numFmtId="0" fontId="6" fillId="2" borderId="15" xfId="0" applyFont="1" applyFill="1" applyBorder="1" applyAlignment="1" applyProtection="1">
      <alignment horizontal="center" vertical="center"/>
      <protection locked="0"/>
    </xf>
    <xf numFmtId="0" fontId="6" fillId="0" borderId="15" xfId="0" applyFont="1" applyBorder="1" applyAlignment="1">
      <alignment vertical="center"/>
    </xf>
    <xf numFmtId="176" fontId="6" fillId="3" borderId="15" xfId="0" applyNumberFormat="1" applyFont="1" applyFill="1" applyBorder="1" applyAlignment="1" applyProtection="1">
      <alignment vertical="center"/>
      <protection locked="0"/>
    </xf>
    <xf numFmtId="176" fontId="6" fillId="0" borderId="8" xfId="0" applyNumberFormat="1" applyFont="1" applyFill="1" applyBorder="1" applyAlignment="1" applyProtection="1">
      <alignment vertical="center"/>
      <protection locked="0"/>
    </xf>
    <xf numFmtId="176" fontId="6" fillId="0" borderId="15" xfId="0" applyNumberFormat="1" applyFont="1" applyFill="1" applyBorder="1" applyAlignment="1" applyProtection="1">
      <alignment vertical="center"/>
      <protection locked="0"/>
    </xf>
    <xf numFmtId="0" fontId="6" fillId="0" borderId="15" xfId="0" applyFont="1" applyFill="1" applyBorder="1" applyAlignment="1">
      <alignment vertical="center"/>
    </xf>
    <xf numFmtId="10" fontId="6" fillId="0" borderId="27" xfId="0" applyNumberFormat="1" applyFont="1" applyFill="1" applyBorder="1" applyAlignment="1" applyProtection="1">
      <alignment vertical="center"/>
      <protection locked="0"/>
    </xf>
    <xf numFmtId="0" fontId="6" fillId="0" borderId="27" xfId="0" applyFont="1" applyFill="1" applyBorder="1" applyAlignment="1">
      <alignment vertical="center"/>
    </xf>
    <xf numFmtId="0" fontId="6" fillId="0" borderId="1" xfId="0" applyFont="1" applyFill="1" applyBorder="1" applyAlignment="1" applyProtection="1">
      <alignment horizontal="center" vertical="center"/>
      <protection locked="0"/>
    </xf>
    <xf numFmtId="0" fontId="6" fillId="0" borderId="2"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0" borderId="40"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0" fontId="6" fillId="0" borderId="41"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1"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2" borderId="44"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18" xfId="0" applyFont="1" applyFill="1" applyBorder="1" applyAlignment="1" applyProtection="1">
      <alignment horizontal="center" vertical="center"/>
      <protection locked="0"/>
    </xf>
    <xf numFmtId="10" fontId="6" fillId="0" borderId="44" xfId="0" applyNumberFormat="1" applyFont="1" applyFill="1" applyBorder="1" applyAlignment="1" applyProtection="1">
      <alignment vertical="center"/>
      <protection locked="0"/>
    </xf>
    <xf numFmtId="10" fontId="6" fillId="0" borderId="17" xfId="0" applyNumberFormat="1" applyFont="1" applyFill="1" applyBorder="1" applyAlignment="1" applyProtection="1">
      <alignment vertical="center"/>
      <protection locked="0"/>
    </xf>
    <xf numFmtId="10" fontId="6" fillId="0" borderId="18" xfId="0" applyNumberFormat="1" applyFont="1" applyFill="1" applyBorder="1" applyAlignment="1" applyProtection="1">
      <alignment vertical="center"/>
      <protection locked="0"/>
    </xf>
    <xf numFmtId="178" fontId="6" fillId="2" borderId="44" xfId="0" applyNumberFormat="1" applyFont="1" applyFill="1" applyBorder="1" applyAlignment="1" applyProtection="1">
      <alignment vertical="center"/>
      <protection locked="0"/>
    </xf>
    <xf numFmtId="178" fontId="6" fillId="2" borderId="17" xfId="0" applyNumberFormat="1" applyFont="1" applyFill="1" applyBorder="1" applyAlignment="1" applyProtection="1">
      <alignment vertical="center"/>
      <protection locked="0"/>
    </xf>
    <xf numFmtId="178" fontId="6" fillId="2" borderId="18" xfId="0" applyNumberFormat="1" applyFont="1" applyFill="1" applyBorder="1" applyAlignment="1" applyProtection="1">
      <alignment vertical="center"/>
      <protection locked="0"/>
    </xf>
    <xf numFmtId="178" fontId="6" fillId="2" borderId="36" xfId="0" applyNumberFormat="1" applyFont="1" applyFill="1" applyBorder="1" applyAlignment="1" applyProtection="1">
      <alignment vertical="center"/>
      <protection locked="0"/>
    </xf>
    <xf numFmtId="0" fontId="6" fillId="2" borderId="34"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10" fontId="6" fillId="0" borderId="8" xfId="0" applyNumberFormat="1" applyFont="1" applyFill="1" applyBorder="1" applyAlignment="1" applyProtection="1">
      <alignment vertical="center"/>
      <protection locked="0"/>
    </xf>
    <xf numFmtId="0" fontId="6"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22" xfId="0" applyFont="1" applyFill="1" applyBorder="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16" xfId="0" applyFont="1" applyBorder="1" applyAlignment="1">
      <alignment vertical="center"/>
    </xf>
    <xf numFmtId="0" fontId="5" fillId="0" borderId="21" xfId="0" applyFont="1" applyFill="1" applyBorder="1" applyAlignment="1" applyProtection="1">
      <alignment vertical="center"/>
      <protection locked="0"/>
    </xf>
    <xf numFmtId="176" fontId="6" fillId="2" borderId="35" xfId="0" applyNumberFormat="1" applyFont="1" applyFill="1" applyBorder="1" applyAlignment="1" applyProtection="1">
      <alignment vertical="center"/>
      <protection locked="0"/>
    </xf>
    <xf numFmtId="176" fontId="6" fillId="2" borderId="42" xfId="0" applyNumberFormat="1" applyFont="1" applyFill="1" applyBorder="1" applyAlignment="1" applyProtection="1">
      <alignment vertical="center"/>
      <protection locked="0"/>
    </xf>
    <xf numFmtId="176" fontId="6" fillId="2" borderId="43" xfId="0" applyNumberFormat="1" applyFont="1" applyFill="1" applyBorder="1" applyAlignment="1" applyProtection="1">
      <alignment vertical="center"/>
      <protection locked="0"/>
    </xf>
    <xf numFmtId="176" fontId="6" fillId="2" borderId="30" xfId="0" applyNumberFormat="1" applyFont="1" applyFill="1" applyBorder="1" applyAlignment="1" applyProtection="1">
      <alignment vertical="center"/>
      <protection locked="0"/>
    </xf>
    <xf numFmtId="176" fontId="6" fillId="0" borderId="35" xfId="0" applyNumberFormat="1" applyFont="1" applyFill="1" applyBorder="1" applyAlignment="1" applyProtection="1">
      <alignment vertical="center"/>
      <protection locked="0"/>
    </xf>
    <xf numFmtId="176" fontId="6" fillId="0" borderId="42" xfId="0" applyNumberFormat="1" applyFont="1" applyFill="1" applyBorder="1" applyAlignment="1" applyProtection="1">
      <alignment vertical="center"/>
      <protection locked="0"/>
    </xf>
    <xf numFmtId="176" fontId="6" fillId="0" borderId="30" xfId="0" applyNumberFormat="1" applyFont="1" applyFill="1" applyBorder="1" applyAlignment="1" applyProtection="1">
      <alignment vertical="center"/>
      <protection locked="0"/>
    </xf>
    <xf numFmtId="0" fontId="6" fillId="2" borderId="35" xfId="0" applyFont="1" applyFill="1" applyBorder="1" applyAlignment="1" applyProtection="1">
      <alignment horizontal="center" vertical="center"/>
      <protection locked="0"/>
    </xf>
    <xf numFmtId="0" fontId="6" fillId="2" borderId="42" xfId="0" applyFont="1" applyFill="1" applyBorder="1" applyAlignment="1" applyProtection="1">
      <alignment horizontal="center" vertical="center"/>
      <protection locked="0"/>
    </xf>
    <xf numFmtId="176" fontId="6" fillId="2" borderId="34" xfId="0" applyNumberFormat="1" applyFont="1" applyFill="1" applyBorder="1" applyAlignment="1" applyProtection="1">
      <alignment vertical="center"/>
      <protection locked="0"/>
    </xf>
    <xf numFmtId="176" fontId="6" fillId="2" borderId="38" xfId="0" applyNumberFormat="1" applyFont="1" applyFill="1" applyBorder="1" applyAlignment="1" applyProtection="1">
      <alignment vertical="center"/>
      <protection locked="0"/>
    </xf>
    <xf numFmtId="176" fontId="6" fillId="2" borderId="39" xfId="0" applyNumberFormat="1" applyFont="1" applyFill="1" applyBorder="1" applyAlignment="1" applyProtection="1">
      <alignment vertical="center"/>
      <protection locked="0"/>
    </xf>
    <xf numFmtId="176" fontId="6" fillId="2" borderId="28" xfId="0" applyNumberFormat="1" applyFont="1" applyFill="1" applyBorder="1" applyAlignment="1" applyProtection="1">
      <alignment vertical="center"/>
      <protection locked="0"/>
    </xf>
    <xf numFmtId="176" fontId="6" fillId="0" borderId="34" xfId="0" applyNumberFormat="1" applyFont="1" applyFill="1" applyBorder="1" applyAlignment="1" applyProtection="1">
      <alignment vertical="center"/>
      <protection locked="0"/>
    </xf>
    <xf numFmtId="176" fontId="6" fillId="0" borderId="38" xfId="0" applyNumberFormat="1" applyFont="1" applyFill="1" applyBorder="1" applyAlignment="1" applyProtection="1">
      <alignment vertical="center"/>
      <protection locked="0"/>
    </xf>
    <xf numFmtId="176" fontId="6" fillId="0" borderId="28" xfId="0" applyNumberFormat="1" applyFont="1" applyFill="1" applyBorder="1" applyAlignment="1" applyProtection="1">
      <alignment vertical="center"/>
      <protection locked="0"/>
    </xf>
  </cellXfs>
  <cellStyles count="10">
    <cellStyle name="パーセント" xfId="9" builtinId="5"/>
    <cellStyle name="桁区切り" xfId="8" builtinId="6"/>
    <cellStyle name="桁区切り 2" xfId="1" xr:uid="{00000000-0005-0000-0000-000000000000}"/>
    <cellStyle name="桁区切り 2 2" xfId="4" xr:uid="{00000000-0005-0000-0000-000001000000}"/>
    <cellStyle name="桁区切り 3" xfId="3" xr:uid="{00000000-0005-0000-0000-000002000000}"/>
    <cellStyle name="桁区切り 4" xfId="7" xr:uid="{00000000-0005-0000-0000-000003000000}"/>
    <cellStyle name="通貨 2" xfId="5" xr:uid="{00000000-0005-0000-0000-000004000000}"/>
    <cellStyle name="標準" xfId="0" builtinId="0"/>
    <cellStyle name="標準 2" xfId="2" xr:uid="{00000000-0005-0000-0000-000006000000}"/>
    <cellStyle name="標準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t>過去５年間の推移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prstClr val="black"/>
            </a:solidFill>
            <a:ln>
              <a:solidFill>
                <a:prstClr val="black"/>
              </a:solidFill>
            </a:ln>
            <a:effectLst/>
          </c:spPr>
          <c:invertIfNegative val="0"/>
          <c:cat>
            <c:strRef>
              <c:f>'保険給付費 (降順）（R7.第1回運協使用）'!$A$5:$A$9</c:f>
              <c:strCache>
                <c:ptCount val="5"/>
                <c:pt idx="0">
                  <c:v>令和元年度</c:v>
                </c:pt>
                <c:pt idx="1">
                  <c:v>令和２年度</c:v>
                </c:pt>
                <c:pt idx="2">
                  <c:v>令和３年度</c:v>
                </c:pt>
                <c:pt idx="3">
                  <c:v>令和４年度</c:v>
                </c:pt>
                <c:pt idx="4">
                  <c:v>令和５年度</c:v>
                </c:pt>
              </c:strCache>
            </c:strRef>
          </c:cat>
          <c:val>
            <c:numRef>
              <c:f>'保険給付費 (降順）（R7.第1回運協使用）'!$D$5:$D$9</c:f>
              <c:numCache>
                <c:formatCode>#,##0;"△ "#,##0</c:formatCode>
                <c:ptCount val="5"/>
                <c:pt idx="0">
                  <c:v>1957911</c:v>
                </c:pt>
                <c:pt idx="1">
                  <c:v>1829364</c:v>
                </c:pt>
                <c:pt idx="2">
                  <c:v>1977567</c:v>
                </c:pt>
                <c:pt idx="3">
                  <c:v>2027358</c:v>
                </c:pt>
                <c:pt idx="4">
                  <c:v>1978920</c:v>
                </c:pt>
              </c:numCache>
            </c:numRef>
          </c:val>
          <c:extLst>
            <c:ext xmlns:c16="http://schemas.microsoft.com/office/drawing/2014/chart" uri="{C3380CC4-5D6E-409C-BE32-E72D297353CC}">
              <c16:uniqueId val="{00000000-85DA-4C1C-A337-4D603B3E0A73}"/>
            </c:ext>
          </c:extLst>
        </c:ser>
        <c:dLbls>
          <c:showLegendKey val="0"/>
          <c:showVal val="0"/>
          <c:showCatName val="0"/>
          <c:showSerName val="0"/>
          <c:showPercent val="0"/>
          <c:showBubbleSize val="0"/>
        </c:dLbls>
        <c:gapWidth val="219"/>
        <c:overlap val="-27"/>
        <c:axId val="36193551"/>
        <c:axId val="36192303"/>
      </c:barChart>
      <c:lineChart>
        <c:grouping val="standard"/>
        <c:varyColors val="0"/>
        <c:ser>
          <c:idx val="1"/>
          <c:order val="1"/>
          <c:spPr>
            <a:ln w="28575" cap="rnd">
              <a:solidFill>
                <a:prstClr val="black"/>
              </a:solidFill>
              <a:round/>
            </a:ln>
            <a:effectLst/>
          </c:spPr>
          <c:marker>
            <c:symbol val="circle"/>
            <c:size val="5"/>
            <c:spPr>
              <a:solidFill>
                <a:prstClr val="white"/>
              </a:solidFill>
              <a:ln w="9525">
                <a:solidFill>
                  <a:prstClr val="black"/>
                </a:solidFill>
              </a:ln>
              <a:effectLst/>
            </c:spPr>
          </c:marker>
          <c:cat>
            <c:strRef>
              <c:f>'保険給付費 (降順）（R7.第1回運協使用）'!$A$5:$A$9</c:f>
              <c:strCache>
                <c:ptCount val="5"/>
                <c:pt idx="0">
                  <c:v>令和元年度</c:v>
                </c:pt>
                <c:pt idx="1">
                  <c:v>令和２年度</c:v>
                </c:pt>
                <c:pt idx="2">
                  <c:v>令和３年度</c:v>
                </c:pt>
                <c:pt idx="3">
                  <c:v>令和４年度</c:v>
                </c:pt>
                <c:pt idx="4">
                  <c:v>令和５年度</c:v>
                </c:pt>
              </c:strCache>
            </c:strRef>
          </c:cat>
          <c:val>
            <c:numRef>
              <c:f>'保険給付費 (降順）（R7.第1回運協使用）'!$H$5:$H$9</c:f>
              <c:numCache>
                <c:formatCode>#,##0_);[Red]\(#,##0\)</c:formatCode>
                <c:ptCount val="5"/>
                <c:pt idx="0">
                  <c:v>250917.72395232602</c:v>
                </c:pt>
                <c:pt idx="1">
                  <c:v>234804.77474008471</c:v>
                </c:pt>
                <c:pt idx="2">
                  <c:v>262625.09960159363</c:v>
                </c:pt>
                <c:pt idx="3">
                  <c:v>284941.39142656361</c:v>
                </c:pt>
                <c:pt idx="4">
                  <c:v>294263.1970260223</c:v>
                </c:pt>
              </c:numCache>
            </c:numRef>
          </c:val>
          <c:smooth val="0"/>
          <c:extLst>
            <c:ext xmlns:c16="http://schemas.microsoft.com/office/drawing/2014/chart" uri="{C3380CC4-5D6E-409C-BE32-E72D297353CC}">
              <c16:uniqueId val="{00000001-85DA-4C1C-A337-4D603B3E0A73}"/>
            </c:ext>
          </c:extLst>
        </c:ser>
        <c:dLbls>
          <c:showLegendKey val="0"/>
          <c:showVal val="0"/>
          <c:showCatName val="0"/>
          <c:showSerName val="0"/>
          <c:showPercent val="0"/>
          <c:showBubbleSize val="0"/>
        </c:dLbls>
        <c:marker val="1"/>
        <c:smooth val="0"/>
        <c:axId val="1790185967"/>
        <c:axId val="1790184303"/>
      </c:lineChart>
      <c:catAx>
        <c:axId val="361935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36192303"/>
        <c:crosses val="autoZero"/>
        <c:auto val="1"/>
        <c:lblAlgn val="ctr"/>
        <c:lblOffset val="100"/>
        <c:noMultiLvlLbl val="0"/>
      </c:catAx>
      <c:valAx>
        <c:axId val="36192303"/>
        <c:scaling>
          <c:orientation val="minMax"/>
        </c:scaling>
        <c:delete val="0"/>
        <c:axPos val="l"/>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6193551"/>
        <c:crosses val="autoZero"/>
        <c:crossBetween val="between"/>
      </c:valAx>
      <c:valAx>
        <c:axId val="1790184303"/>
        <c:scaling>
          <c:orientation val="minMax"/>
        </c:scaling>
        <c:delete val="0"/>
        <c:axPos val="r"/>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90185967"/>
        <c:crosses val="max"/>
        <c:crossBetween val="between"/>
      </c:valAx>
      <c:catAx>
        <c:axId val="1790185967"/>
        <c:scaling>
          <c:orientation val="minMax"/>
        </c:scaling>
        <c:delete val="1"/>
        <c:axPos val="b"/>
        <c:numFmt formatCode="General" sourceLinked="1"/>
        <c:majorTickMark val="out"/>
        <c:minorTickMark val="none"/>
        <c:tickLblPos val="nextTo"/>
        <c:crossAx val="1790184303"/>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paperSize="9" orientation="landscape"/>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57150</xdr:rowOff>
    </xdr:from>
    <xdr:to>
      <xdr:col>9</xdr:col>
      <xdr:colOff>31750</xdr:colOff>
      <xdr:row>21</xdr:row>
      <xdr:rowOff>219075</xdr:rowOff>
    </xdr:to>
    <xdr:graphicFrame macro="">
      <xdr:nvGraphicFramePr>
        <xdr:cNvPr id="2" name="グラフ 1">
          <a:extLst>
            <a:ext uri="{FF2B5EF4-FFF2-40B4-BE49-F238E27FC236}">
              <a16:creationId xmlns:a16="http://schemas.microsoft.com/office/drawing/2014/main" id="{2D5A13F0-011D-4244-A24E-9FB14FEDB4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723900</xdr:colOff>
      <xdr:row>13</xdr:row>
      <xdr:rowOff>196850</xdr:rowOff>
    </xdr:from>
    <xdr:to>
      <xdr:col>8</xdr:col>
      <xdr:colOff>177800</xdr:colOff>
      <xdr:row>15</xdr:row>
      <xdr:rowOff>31750</xdr:rowOff>
    </xdr:to>
    <xdr:sp macro="" textlink="">
      <xdr:nvSpPr>
        <xdr:cNvPr id="3" name="吹き出し: 四角形 2">
          <a:extLst>
            <a:ext uri="{FF2B5EF4-FFF2-40B4-BE49-F238E27FC236}">
              <a16:creationId xmlns:a16="http://schemas.microsoft.com/office/drawing/2014/main" id="{5D84A5CD-B88A-483A-9987-EC6520DB8856}"/>
            </a:ext>
          </a:extLst>
        </xdr:cNvPr>
        <xdr:cNvSpPr/>
      </xdr:nvSpPr>
      <xdr:spPr>
        <a:xfrm>
          <a:off x="5137150" y="6369050"/>
          <a:ext cx="1130300" cy="609600"/>
        </a:xfrm>
        <a:prstGeom prst="wedgeRectCallout">
          <a:avLst>
            <a:gd name="adj1" fmla="val -23985"/>
            <a:gd name="adj2" fmla="val 108515"/>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一人当たりの医療費</a:t>
          </a:r>
        </a:p>
      </xdr:txBody>
    </xdr:sp>
    <xdr:clientData/>
  </xdr:twoCellAnchor>
  <xdr:twoCellAnchor>
    <xdr:from>
      <xdr:col>1</xdr:col>
      <xdr:colOff>539750</xdr:colOff>
      <xdr:row>15</xdr:row>
      <xdr:rowOff>50800</xdr:rowOff>
    </xdr:from>
    <xdr:to>
      <xdr:col>3</xdr:col>
      <xdr:colOff>520700</xdr:colOff>
      <xdr:row>15</xdr:row>
      <xdr:rowOff>457200</xdr:rowOff>
    </xdr:to>
    <xdr:sp macro="" textlink="">
      <xdr:nvSpPr>
        <xdr:cNvPr id="4" name="吹き出し: 四角形 3">
          <a:extLst>
            <a:ext uri="{FF2B5EF4-FFF2-40B4-BE49-F238E27FC236}">
              <a16:creationId xmlns:a16="http://schemas.microsoft.com/office/drawing/2014/main" id="{85AD3218-DA66-4F14-AED3-F46A767C53B6}"/>
            </a:ext>
          </a:extLst>
        </xdr:cNvPr>
        <xdr:cNvSpPr/>
      </xdr:nvSpPr>
      <xdr:spPr>
        <a:xfrm>
          <a:off x="1600200" y="6997700"/>
          <a:ext cx="819150" cy="406400"/>
        </a:xfrm>
        <a:prstGeom prst="wedgeRectCallout">
          <a:avLst>
            <a:gd name="adj1" fmla="val -69317"/>
            <a:gd name="adj2" fmla="val 98098"/>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支出済額</a:t>
          </a:r>
        </a:p>
      </xdr:txBody>
    </xdr:sp>
    <xdr:clientData/>
  </xdr:twoCellAnchor>
  <xdr:twoCellAnchor>
    <xdr:from>
      <xdr:col>0</xdr:col>
      <xdr:colOff>374650</xdr:colOff>
      <xdr:row>21</xdr:row>
      <xdr:rowOff>349250</xdr:rowOff>
    </xdr:from>
    <xdr:to>
      <xdr:col>8</xdr:col>
      <xdr:colOff>717550</xdr:colOff>
      <xdr:row>24</xdr:row>
      <xdr:rowOff>114300</xdr:rowOff>
    </xdr:to>
    <xdr:sp macro="" textlink="">
      <xdr:nvSpPr>
        <xdr:cNvPr id="5" name="正方形/長方形 4">
          <a:extLst>
            <a:ext uri="{FF2B5EF4-FFF2-40B4-BE49-F238E27FC236}">
              <a16:creationId xmlns:a16="http://schemas.microsoft.com/office/drawing/2014/main" id="{559440EB-3786-47F4-A32D-00072649464E}"/>
            </a:ext>
          </a:extLst>
        </xdr:cNvPr>
        <xdr:cNvSpPr/>
      </xdr:nvSpPr>
      <xdr:spPr>
        <a:xfrm>
          <a:off x="374650" y="10534650"/>
          <a:ext cx="6432550" cy="8445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chemeClr val="tx1"/>
              </a:solidFill>
            </a:rPr>
            <a:t>※</a:t>
          </a:r>
          <a:r>
            <a:rPr kumimoji="1" lang="ja-JP" altLang="en-US" sz="1600" b="1">
              <a:solidFill>
                <a:schemeClr val="tx1"/>
              </a:solidFill>
            </a:rPr>
            <a:t>医療費はやや減少しているものの、被保険者数が減少していることから一人当たりの医療費は増加傾向にある。</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0.05109</cdr:x>
      <cdr:y>0.06388</cdr:y>
    </cdr:from>
    <cdr:to>
      <cdr:x>0.11496</cdr:x>
      <cdr:y>0.10646</cdr:y>
    </cdr:to>
    <cdr:sp macro="" textlink="">
      <cdr:nvSpPr>
        <cdr:cNvPr id="2" name="テキスト ボックス 1">
          <a:extLst xmlns:a="http://schemas.openxmlformats.org/drawingml/2006/main">
            <a:ext uri="{FF2B5EF4-FFF2-40B4-BE49-F238E27FC236}">
              <a16:creationId xmlns:a16="http://schemas.microsoft.com/office/drawing/2014/main" id="{676F9168-B0E9-4DAC-9D3D-F6933036AA71}"/>
            </a:ext>
          </a:extLst>
        </cdr:cNvPr>
        <cdr:cNvSpPr txBox="1"/>
      </cdr:nvSpPr>
      <cdr:spPr>
        <a:xfrm xmlns:a="http://schemas.openxmlformats.org/drawingml/2006/main">
          <a:off x="355600" y="266700"/>
          <a:ext cx="444500" cy="177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0.04653</cdr:x>
      <cdr:y>0.04106</cdr:y>
    </cdr:from>
    <cdr:to>
      <cdr:x>0.1177</cdr:x>
      <cdr:y>0.11255</cdr:y>
    </cdr:to>
    <cdr:sp macro="" textlink="">
      <cdr:nvSpPr>
        <cdr:cNvPr id="3" name="正方形/長方形 2">
          <a:extLst xmlns:a="http://schemas.openxmlformats.org/drawingml/2006/main">
            <a:ext uri="{FF2B5EF4-FFF2-40B4-BE49-F238E27FC236}">
              <a16:creationId xmlns:a16="http://schemas.microsoft.com/office/drawing/2014/main" id="{6529DAF1-1F34-436B-8EC8-BC3223CC5EA2}"/>
            </a:ext>
          </a:extLst>
        </cdr:cNvPr>
        <cdr:cNvSpPr/>
      </cdr:nvSpPr>
      <cdr:spPr>
        <a:xfrm xmlns:a="http://schemas.openxmlformats.org/drawingml/2006/main">
          <a:off x="323850" y="171450"/>
          <a:ext cx="495300" cy="2984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en-US">
              <a:solidFill>
                <a:sysClr val="windowText" lastClr="000000"/>
              </a:solidFill>
            </a:rPr>
            <a:t>千円</a:t>
          </a:r>
          <a:endParaRPr lang="ja-JP">
            <a:solidFill>
              <a:sysClr val="windowText" lastClr="000000"/>
            </a:solidFill>
          </a:endParaRPr>
        </a:p>
      </cdr:txBody>
    </cdr:sp>
  </cdr:relSizeAnchor>
  <cdr:relSizeAnchor xmlns:cdr="http://schemas.openxmlformats.org/drawingml/2006/chartDrawing">
    <cdr:from>
      <cdr:x>0.92518</cdr:x>
      <cdr:y>0.04715</cdr:y>
    </cdr:from>
    <cdr:to>
      <cdr:x>0.99635</cdr:x>
      <cdr:y>0.11863</cdr:y>
    </cdr:to>
    <cdr:sp macro="" textlink="">
      <cdr:nvSpPr>
        <cdr:cNvPr id="4" name="正方形/長方形 3">
          <a:extLst xmlns:a="http://schemas.openxmlformats.org/drawingml/2006/main">
            <a:ext uri="{FF2B5EF4-FFF2-40B4-BE49-F238E27FC236}">
              <a16:creationId xmlns:a16="http://schemas.microsoft.com/office/drawing/2014/main" id="{C3B1B0E1-63D3-48D4-9586-BD534DECDAB2}"/>
            </a:ext>
          </a:extLst>
        </cdr:cNvPr>
        <cdr:cNvSpPr/>
      </cdr:nvSpPr>
      <cdr:spPr>
        <a:xfrm xmlns:a="http://schemas.openxmlformats.org/drawingml/2006/main">
          <a:off x="6438900" y="196850"/>
          <a:ext cx="495300" cy="2984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en-US">
              <a:solidFill>
                <a:sysClr val="windowText" lastClr="000000"/>
              </a:solidFill>
            </a:rPr>
            <a:t>　円</a:t>
          </a:r>
          <a:endParaRPr lang="ja-JP">
            <a:solidFill>
              <a:sysClr val="windowText" lastClr="000000"/>
            </a:solidFill>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057E6-0088-43F1-9A66-F6C999B36D81}">
  <sheetPr>
    <tabColor rgb="FFFF00FF"/>
  </sheetPr>
  <dimension ref="A1:AB29"/>
  <sheetViews>
    <sheetView tabSelected="1" view="pageBreakPreview" zoomScaleNormal="100" zoomScaleSheetLayoutView="100" workbookViewId="0">
      <selection activeCell="M12" sqref="M12:P12"/>
    </sheetView>
  </sheetViews>
  <sheetFormatPr defaultColWidth="9" defaultRowHeight="18" outlineLevelRow="1" x14ac:dyDescent="0.2"/>
  <cols>
    <col min="1" max="28" width="3.90625" style="4" customWidth="1"/>
    <col min="29" max="32" width="9" style="4" customWidth="1"/>
    <col min="33" max="33" width="9" style="4"/>
    <col min="34" max="34" width="9" style="4" customWidth="1"/>
    <col min="35" max="16384" width="9" style="4"/>
  </cols>
  <sheetData>
    <row r="1" spans="1:28" s="1" customFormat="1" ht="42.75" customHeight="1" thickTop="1" thickBot="1" x14ac:dyDescent="0.25">
      <c r="A1" s="118" t="s">
        <v>0</v>
      </c>
      <c r="B1" s="118"/>
      <c r="C1" s="118"/>
      <c r="D1" s="118"/>
      <c r="E1" s="118"/>
      <c r="F1" s="118"/>
      <c r="G1" s="118"/>
      <c r="H1" s="118"/>
      <c r="I1" s="118"/>
      <c r="J1" s="118"/>
      <c r="K1" s="118"/>
      <c r="L1" s="118"/>
      <c r="M1" s="118"/>
      <c r="W1" s="72"/>
      <c r="X1" s="125" t="s">
        <v>45</v>
      </c>
      <c r="Y1" s="126"/>
      <c r="Z1" s="126"/>
      <c r="AA1" s="126"/>
      <c r="AB1" s="127"/>
    </row>
    <row r="2" spans="1:28" s="2" customFormat="1" ht="42.75" customHeight="1" thickTop="1" thickBot="1" x14ac:dyDescent="0.25">
      <c r="AB2" s="14" t="s">
        <v>1</v>
      </c>
    </row>
    <row r="3" spans="1:28" s="2" customFormat="1" ht="42.75" customHeight="1" x14ac:dyDescent="0.2">
      <c r="A3" s="37" t="s">
        <v>2</v>
      </c>
      <c r="B3" s="38"/>
      <c r="C3" s="38"/>
      <c r="D3" s="39"/>
      <c r="E3" s="119" t="s">
        <v>3</v>
      </c>
      <c r="F3" s="119"/>
      <c r="G3" s="119"/>
      <c r="H3" s="119"/>
      <c r="I3" s="119"/>
      <c r="J3" s="120"/>
      <c r="K3" s="120"/>
      <c r="L3" s="120"/>
      <c r="M3" s="119" t="s">
        <v>4</v>
      </c>
      <c r="N3" s="119"/>
      <c r="O3" s="119"/>
      <c r="P3" s="119"/>
      <c r="Q3" s="119"/>
      <c r="R3" s="120"/>
      <c r="S3" s="120"/>
      <c r="T3" s="120"/>
      <c r="U3" s="119" t="s">
        <v>5</v>
      </c>
      <c r="V3" s="119"/>
      <c r="W3" s="119"/>
      <c r="X3" s="119"/>
      <c r="Y3" s="119"/>
      <c r="Z3" s="120"/>
      <c r="AA3" s="120"/>
      <c r="AB3" s="121"/>
    </row>
    <row r="4" spans="1:28" s="2" customFormat="1" ht="42.75" customHeight="1" x14ac:dyDescent="0.2">
      <c r="A4" s="115" t="s">
        <v>2</v>
      </c>
      <c r="B4" s="116"/>
      <c r="C4" s="116"/>
      <c r="D4" s="117"/>
      <c r="E4" s="122" t="s">
        <v>6</v>
      </c>
      <c r="F4" s="123"/>
      <c r="G4" s="123"/>
      <c r="H4" s="123"/>
      <c r="I4" s="122" t="s">
        <v>7</v>
      </c>
      <c r="J4" s="82"/>
      <c r="K4" s="82"/>
      <c r="L4" s="82"/>
      <c r="M4" s="124" t="s">
        <v>8</v>
      </c>
      <c r="N4" s="100"/>
      <c r="O4" s="100"/>
      <c r="P4" s="100"/>
      <c r="Q4" s="124" t="s">
        <v>42</v>
      </c>
      <c r="R4" s="100"/>
      <c r="S4" s="100"/>
      <c r="T4" s="100"/>
      <c r="U4" s="122" t="s">
        <v>9</v>
      </c>
      <c r="V4" s="82"/>
      <c r="W4" s="82"/>
      <c r="X4" s="82"/>
      <c r="Y4" s="122" t="s">
        <v>10</v>
      </c>
      <c r="Z4" s="82"/>
      <c r="AA4" s="82"/>
      <c r="AB4" s="83"/>
    </row>
    <row r="5" spans="1:28" s="2" customFormat="1" ht="42.75" customHeight="1" x14ac:dyDescent="0.2">
      <c r="A5" s="113" t="s">
        <v>14</v>
      </c>
      <c r="B5" s="114"/>
      <c r="C5" s="114"/>
      <c r="D5" s="102"/>
      <c r="E5" s="109">
        <v>14373</v>
      </c>
      <c r="F5" s="110"/>
      <c r="G5" s="110"/>
      <c r="H5" s="110"/>
      <c r="I5" s="109">
        <v>33294</v>
      </c>
      <c r="J5" s="110"/>
      <c r="K5" s="110"/>
      <c r="L5" s="110"/>
      <c r="M5" s="109">
        <v>5122</v>
      </c>
      <c r="N5" s="110"/>
      <c r="O5" s="110"/>
      <c r="P5" s="110"/>
      <c r="Q5" s="111">
        <v>8533</v>
      </c>
      <c r="R5" s="112"/>
      <c r="S5" s="112"/>
      <c r="T5" s="112"/>
      <c r="U5" s="101">
        <f t="shared" ref="U5:U12" si="0">ROUND(M5/E5*100,1)</f>
        <v>35.6</v>
      </c>
      <c r="V5" s="102"/>
      <c r="W5" s="102"/>
      <c r="X5" s="102"/>
      <c r="Y5" s="101">
        <f t="shared" ref="Y5:Y12" si="1">ROUND(Q5/I5*100,1)</f>
        <v>25.6</v>
      </c>
      <c r="Z5" s="102"/>
      <c r="AA5" s="102"/>
      <c r="AB5" s="103"/>
    </row>
    <row r="6" spans="1:28" s="2" customFormat="1" ht="42.75" customHeight="1" x14ac:dyDescent="0.2">
      <c r="A6" s="113" t="s">
        <v>13</v>
      </c>
      <c r="B6" s="114"/>
      <c r="C6" s="114"/>
      <c r="D6" s="102"/>
      <c r="E6" s="109">
        <v>14424</v>
      </c>
      <c r="F6" s="110"/>
      <c r="G6" s="110"/>
      <c r="H6" s="110"/>
      <c r="I6" s="109">
        <v>33129</v>
      </c>
      <c r="J6" s="110"/>
      <c r="K6" s="110"/>
      <c r="L6" s="110"/>
      <c r="M6" s="109">
        <v>4992</v>
      </c>
      <c r="N6" s="110"/>
      <c r="O6" s="110"/>
      <c r="P6" s="110"/>
      <c r="Q6" s="111">
        <v>8171</v>
      </c>
      <c r="R6" s="112"/>
      <c r="S6" s="112"/>
      <c r="T6" s="112"/>
      <c r="U6" s="101">
        <f t="shared" si="0"/>
        <v>34.6</v>
      </c>
      <c r="V6" s="102"/>
      <c r="W6" s="102"/>
      <c r="X6" s="102"/>
      <c r="Y6" s="101">
        <f t="shared" si="1"/>
        <v>24.7</v>
      </c>
      <c r="Z6" s="102"/>
      <c r="AA6" s="102"/>
      <c r="AB6" s="103"/>
    </row>
    <row r="7" spans="1:28" s="2" customFormat="1" ht="42.75" customHeight="1" x14ac:dyDescent="0.2">
      <c r="A7" s="113" t="s">
        <v>47</v>
      </c>
      <c r="B7" s="114"/>
      <c r="C7" s="114"/>
      <c r="D7" s="102"/>
      <c r="E7" s="109">
        <v>14434</v>
      </c>
      <c r="F7" s="110"/>
      <c r="G7" s="110"/>
      <c r="H7" s="110"/>
      <c r="I7" s="109">
        <v>32918</v>
      </c>
      <c r="J7" s="110"/>
      <c r="K7" s="110"/>
      <c r="L7" s="110"/>
      <c r="M7" s="109">
        <v>4827</v>
      </c>
      <c r="N7" s="110"/>
      <c r="O7" s="110"/>
      <c r="P7" s="110"/>
      <c r="Q7" s="111">
        <v>7803</v>
      </c>
      <c r="R7" s="112"/>
      <c r="S7" s="112"/>
      <c r="T7" s="112"/>
      <c r="U7" s="101">
        <f t="shared" si="0"/>
        <v>33.4</v>
      </c>
      <c r="V7" s="102"/>
      <c r="W7" s="102"/>
      <c r="X7" s="102"/>
      <c r="Y7" s="101">
        <f t="shared" si="1"/>
        <v>23.7</v>
      </c>
      <c r="Z7" s="102"/>
      <c r="AA7" s="102"/>
      <c r="AB7" s="103"/>
    </row>
    <row r="8" spans="1:28" s="2" customFormat="1" ht="42.75" customHeight="1" x14ac:dyDescent="0.2">
      <c r="A8" s="113" t="s">
        <v>12</v>
      </c>
      <c r="B8" s="114"/>
      <c r="C8" s="114"/>
      <c r="D8" s="102"/>
      <c r="E8" s="109">
        <v>14618</v>
      </c>
      <c r="F8" s="110"/>
      <c r="G8" s="110"/>
      <c r="H8" s="110"/>
      <c r="I8" s="109">
        <v>32961</v>
      </c>
      <c r="J8" s="110"/>
      <c r="K8" s="110"/>
      <c r="L8" s="110"/>
      <c r="M8" s="109">
        <v>4867</v>
      </c>
      <c r="N8" s="110"/>
      <c r="O8" s="110"/>
      <c r="P8" s="110"/>
      <c r="Q8" s="111">
        <v>7791</v>
      </c>
      <c r="R8" s="112"/>
      <c r="S8" s="112"/>
      <c r="T8" s="112"/>
      <c r="U8" s="101">
        <f t="shared" si="0"/>
        <v>33.299999999999997</v>
      </c>
      <c r="V8" s="102"/>
      <c r="W8" s="102"/>
      <c r="X8" s="102"/>
      <c r="Y8" s="101">
        <f t="shared" si="1"/>
        <v>23.6</v>
      </c>
      <c r="Z8" s="102"/>
      <c r="AA8" s="102"/>
      <c r="AB8" s="103"/>
    </row>
    <row r="9" spans="1:28" s="2" customFormat="1" ht="42.75" customHeight="1" x14ac:dyDescent="0.2">
      <c r="A9" s="113" t="s">
        <v>11</v>
      </c>
      <c r="B9" s="114"/>
      <c r="C9" s="114"/>
      <c r="D9" s="102"/>
      <c r="E9" s="109">
        <v>14650</v>
      </c>
      <c r="F9" s="110"/>
      <c r="G9" s="110"/>
      <c r="H9" s="110"/>
      <c r="I9" s="109">
        <v>32806</v>
      </c>
      <c r="J9" s="110"/>
      <c r="K9" s="110"/>
      <c r="L9" s="110"/>
      <c r="M9" s="109">
        <v>4769</v>
      </c>
      <c r="N9" s="110"/>
      <c r="O9" s="110"/>
      <c r="P9" s="110"/>
      <c r="Q9" s="111">
        <v>7530</v>
      </c>
      <c r="R9" s="112"/>
      <c r="S9" s="112"/>
      <c r="T9" s="112"/>
      <c r="U9" s="101">
        <f t="shared" si="0"/>
        <v>32.6</v>
      </c>
      <c r="V9" s="102"/>
      <c r="W9" s="102"/>
      <c r="X9" s="102"/>
      <c r="Y9" s="101">
        <f t="shared" si="1"/>
        <v>23</v>
      </c>
      <c r="Z9" s="102"/>
      <c r="AA9" s="102"/>
      <c r="AB9" s="103"/>
    </row>
    <row r="10" spans="1:28" s="2" customFormat="1" ht="42.75" customHeight="1" x14ac:dyDescent="0.2">
      <c r="A10" s="106" t="s">
        <v>30</v>
      </c>
      <c r="B10" s="107"/>
      <c r="C10" s="107"/>
      <c r="D10" s="108"/>
      <c r="E10" s="109">
        <v>14657</v>
      </c>
      <c r="F10" s="110"/>
      <c r="G10" s="110"/>
      <c r="H10" s="110"/>
      <c r="I10" s="109">
        <v>32532</v>
      </c>
      <c r="J10" s="110"/>
      <c r="K10" s="110"/>
      <c r="L10" s="110"/>
      <c r="M10" s="109">
        <v>4532</v>
      </c>
      <c r="N10" s="110"/>
      <c r="O10" s="110"/>
      <c r="P10" s="110"/>
      <c r="Q10" s="111">
        <v>7115</v>
      </c>
      <c r="R10" s="112"/>
      <c r="S10" s="112"/>
      <c r="T10" s="112"/>
      <c r="U10" s="101">
        <f t="shared" si="0"/>
        <v>30.9</v>
      </c>
      <c r="V10" s="102"/>
      <c r="W10" s="102"/>
      <c r="X10" s="102"/>
      <c r="Y10" s="101">
        <f t="shared" si="1"/>
        <v>21.9</v>
      </c>
      <c r="Z10" s="102"/>
      <c r="AA10" s="102"/>
      <c r="AB10" s="103"/>
    </row>
    <row r="11" spans="1:28" s="2" customFormat="1" ht="42.75" customHeight="1" x14ac:dyDescent="0.2">
      <c r="A11" s="104" t="s">
        <v>31</v>
      </c>
      <c r="B11" s="95"/>
      <c r="C11" s="95"/>
      <c r="D11" s="105"/>
      <c r="E11" s="97">
        <v>14609</v>
      </c>
      <c r="F11" s="98"/>
      <c r="G11" s="98"/>
      <c r="H11" s="98"/>
      <c r="I11" s="97">
        <v>32144</v>
      </c>
      <c r="J11" s="98"/>
      <c r="K11" s="98"/>
      <c r="L11" s="98"/>
      <c r="M11" s="97">
        <v>4353</v>
      </c>
      <c r="N11" s="98"/>
      <c r="O11" s="98"/>
      <c r="P11" s="98"/>
      <c r="Q11" s="99">
        <v>6725</v>
      </c>
      <c r="R11" s="100"/>
      <c r="S11" s="100"/>
      <c r="T11" s="100"/>
      <c r="U11" s="81">
        <f t="shared" si="0"/>
        <v>29.8</v>
      </c>
      <c r="V11" s="82"/>
      <c r="W11" s="82"/>
      <c r="X11" s="82"/>
      <c r="Y11" s="81">
        <f t="shared" si="1"/>
        <v>20.9</v>
      </c>
      <c r="Z11" s="82"/>
      <c r="AA11" s="82"/>
      <c r="AB11" s="83"/>
    </row>
    <row r="12" spans="1:28" s="2" customFormat="1" ht="42.75" customHeight="1" x14ac:dyDescent="0.2">
      <c r="A12" s="94" t="s">
        <v>48</v>
      </c>
      <c r="B12" s="95"/>
      <c r="C12" s="95"/>
      <c r="D12" s="96"/>
      <c r="E12" s="97">
        <v>14570</v>
      </c>
      <c r="F12" s="98"/>
      <c r="G12" s="98"/>
      <c r="H12" s="98"/>
      <c r="I12" s="97">
        <v>31693</v>
      </c>
      <c r="J12" s="98"/>
      <c r="K12" s="98"/>
      <c r="L12" s="98"/>
      <c r="M12" s="97">
        <v>4219</v>
      </c>
      <c r="N12" s="98"/>
      <c r="O12" s="98"/>
      <c r="P12" s="98"/>
      <c r="Q12" s="99">
        <v>6378</v>
      </c>
      <c r="R12" s="100"/>
      <c r="S12" s="100"/>
      <c r="T12" s="100"/>
      <c r="U12" s="81">
        <f t="shared" si="0"/>
        <v>29</v>
      </c>
      <c r="V12" s="82"/>
      <c r="W12" s="82"/>
      <c r="X12" s="82"/>
      <c r="Y12" s="81">
        <f t="shared" si="1"/>
        <v>20.100000000000001</v>
      </c>
      <c r="Z12" s="82"/>
      <c r="AA12" s="82"/>
      <c r="AB12" s="83"/>
    </row>
    <row r="13" spans="1:28" s="2" customFormat="1" ht="42.75" hidden="1" customHeight="1" outlineLevel="1" thickBot="1" x14ac:dyDescent="0.25">
      <c r="A13" s="84" t="s">
        <v>39</v>
      </c>
      <c r="B13" s="85"/>
      <c r="C13" s="85"/>
      <c r="D13" s="86"/>
      <c r="E13" s="87" t="s">
        <v>28</v>
      </c>
      <c r="F13" s="88"/>
      <c r="G13" s="88"/>
      <c r="H13" s="88"/>
      <c r="I13" s="87" t="s">
        <v>28</v>
      </c>
      <c r="J13" s="88"/>
      <c r="K13" s="88"/>
      <c r="L13" s="88"/>
      <c r="M13" s="89">
        <v>4300</v>
      </c>
      <c r="N13" s="90"/>
      <c r="O13" s="90"/>
      <c r="P13" s="90"/>
      <c r="Q13" s="89">
        <v>6400</v>
      </c>
      <c r="R13" s="90"/>
      <c r="S13" s="90"/>
      <c r="T13" s="90"/>
      <c r="U13" s="91" t="s">
        <v>28</v>
      </c>
      <c r="V13" s="92"/>
      <c r="W13" s="92"/>
      <c r="X13" s="92"/>
      <c r="Y13" s="91" t="s">
        <v>28</v>
      </c>
      <c r="Z13" s="92"/>
      <c r="AA13" s="92"/>
      <c r="AB13" s="93"/>
    </row>
    <row r="14" spans="1:28" s="1" customFormat="1" ht="26.5" collapsed="1" x14ac:dyDescent="0.2">
      <c r="A14" s="2"/>
      <c r="B14" s="2"/>
      <c r="C14" s="2"/>
      <c r="E14" s="3"/>
      <c r="I14" s="3"/>
      <c r="M14" s="3"/>
    </row>
    <row r="15" spans="1:28" s="1" customFormat="1" ht="26.5" x14ac:dyDescent="0.2">
      <c r="A15" s="2"/>
      <c r="B15" s="75" t="s">
        <v>49</v>
      </c>
      <c r="C15" s="76" t="s">
        <v>50</v>
      </c>
      <c r="D15" s="75"/>
      <c r="E15" s="75"/>
      <c r="F15" s="75"/>
      <c r="G15" s="75"/>
      <c r="H15" s="75"/>
      <c r="I15" s="76"/>
      <c r="J15" s="75"/>
      <c r="K15" s="75"/>
      <c r="L15" s="75"/>
      <c r="M15" s="76"/>
      <c r="N15" s="75"/>
      <c r="O15" s="75"/>
      <c r="P15" s="75"/>
      <c r="Q15" s="75"/>
      <c r="R15" s="75"/>
      <c r="S15" s="75"/>
      <c r="T15" s="75"/>
      <c r="U15" s="75"/>
      <c r="V15" s="75"/>
      <c r="W15" s="75"/>
      <c r="X15" s="75"/>
      <c r="Y15" s="75"/>
      <c r="Z15" s="75"/>
      <c r="AA15" s="75"/>
    </row>
    <row r="16" spans="1:28" x14ac:dyDescent="0.2">
      <c r="Q16" s="5"/>
      <c r="R16" s="5"/>
      <c r="S16" s="5"/>
      <c r="T16" s="5"/>
      <c r="U16" s="5"/>
      <c r="V16" s="5"/>
      <c r="W16" s="5"/>
      <c r="X16" s="5"/>
      <c r="Y16" s="5"/>
      <c r="Z16" s="5"/>
      <c r="AA16" s="5"/>
      <c r="AB16" s="5"/>
    </row>
    <row r="29" spans="1:7" ht="18.5" thickBot="1" x14ac:dyDescent="0.25">
      <c r="A29" s="11"/>
      <c r="B29" s="11"/>
      <c r="C29" s="11"/>
      <c r="D29" s="11"/>
      <c r="E29" s="11"/>
      <c r="F29" s="11"/>
      <c r="G29" s="11"/>
    </row>
  </sheetData>
  <autoFilter ref="A4:AB4" xr:uid="{BC6057E6-0088-43F1-9A66-F6C999B36D81}">
    <filterColumn colId="0" showButton="0"/>
    <filterColumn colId="1" showButton="0"/>
    <filterColumn colId="2" showButton="0"/>
    <filterColumn colId="4" showButton="0"/>
    <filterColumn colId="5" showButton="0"/>
    <filterColumn colId="6" showButton="0"/>
    <filterColumn colId="8" showButton="0"/>
    <filterColumn colId="9" showButton="0"/>
    <filterColumn colId="10" showButton="0"/>
    <filterColumn colId="12" showButton="0"/>
    <filterColumn colId="13" showButton="0"/>
    <filterColumn colId="14" showButton="0"/>
    <filterColumn colId="16" showButton="0"/>
    <filterColumn colId="17" showButton="0"/>
    <filterColumn colId="18" showButton="0"/>
    <filterColumn colId="20" showButton="0"/>
    <filterColumn colId="21" showButton="0"/>
    <filterColumn colId="22" showButton="0"/>
    <filterColumn colId="24" showButton="0"/>
    <filterColumn colId="25" showButton="0"/>
    <filterColumn colId="26" showButton="0"/>
  </autoFilter>
  <sortState xmlns:xlrd2="http://schemas.microsoft.com/office/spreadsheetml/2017/richdata2" ref="A5:AB13">
    <sortCondition ref="A5:A13"/>
  </sortState>
  <mergeCells count="75">
    <mergeCell ref="A1:M1"/>
    <mergeCell ref="E3:L3"/>
    <mergeCell ref="M3:T3"/>
    <mergeCell ref="U3:AB3"/>
    <mergeCell ref="E4:H4"/>
    <mergeCell ref="I4:L4"/>
    <mergeCell ref="M4:P4"/>
    <mergeCell ref="Q4:T4"/>
    <mergeCell ref="U4:X4"/>
    <mergeCell ref="Y4:AB4"/>
    <mergeCell ref="X1:AB1"/>
    <mergeCell ref="A5:D5"/>
    <mergeCell ref="E5:H5"/>
    <mergeCell ref="I5:L5"/>
    <mergeCell ref="M5:P5"/>
    <mergeCell ref="Q5:T5"/>
    <mergeCell ref="U5:X5"/>
    <mergeCell ref="Y5:AB5"/>
    <mergeCell ref="A4:D4"/>
    <mergeCell ref="Y6:AB6"/>
    <mergeCell ref="A7:D7"/>
    <mergeCell ref="E7:H7"/>
    <mergeCell ref="I7:L7"/>
    <mergeCell ref="M7:P7"/>
    <mergeCell ref="Q7:T7"/>
    <mergeCell ref="U7:X7"/>
    <mergeCell ref="Y7:AB7"/>
    <mergeCell ref="A6:D6"/>
    <mergeCell ref="E6:H6"/>
    <mergeCell ref="I6:L6"/>
    <mergeCell ref="M6:P6"/>
    <mergeCell ref="Q6:T6"/>
    <mergeCell ref="U6:X6"/>
    <mergeCell ref="Y8:AB8"/>
    <mergeCell ref="A9:D9"/>
    <mergeCell ref="E9:H9"/>
    <mergeCell ref="I9:L9"/>
    <mergeCell ref="M9:P9"/>
    <mergeCell ref="Q9:T9"/>
    <mergeCell ref="U9:X9"/>
    <mergeCell ref="Y9:AB9"/>
    <mergeCell ref="A8:D8"/>
    <mergeCell ref="E8:H8"/>
    <mergeCell ref="I8:L8"/>
    <mergeCell ref="M8:P8"/>
    <mergeCell ref="Q8:T8"/>
    <mergeCell ref="U8:X8"/>
    <mergeCell ref="Y10:AB10"/>
    <mergeCell ref="A11:D11"/>
    <mergeCell ref="E11:H11"/>
    <mergeCell ref="I11:L11"/>
    <mergeCell ref="M11:P11"/>
    <mergeCell ref="Q11:T11"/>
    <mergeCell ref="U11:X11"/>
    <mergeCell ref="Y11:AB11"/>
    <mergeCell ref="A10:D10"/>
    <mergeCell ref="E10:H10"/>
    <mergeCell ref="I10:L10"/>
    <mergeCell ref="M10:P10"/>
    <mergeCell ref="Q10:T10"/>
    <mergeCell ref="U10:X10"/>
    <mergeCell ref="Y12:AB12"/>
    <mergeCell ref="A13:D13"/>
    <mergeCell ref="E13:H13"/>
    <mergeCell ref="I13:L13"/>
    <mergeCell ref="M13:P13"/>
    <mergeCell ref="Q13:T13"/>
    <mergeCell ref="U13:X13"/>
    <mergeCell ref="Y13:AB13"/>
    <mergeCell ref="A12:D12"/>
    <mergeCell ref="E12:H12"/>
    <mergeCell ref="I12:L12"/>
    <mergeCell ref="M12:P12"/>
    <mergeCell ref="Q12:T12"/>
    <mergeCell ref="U12:X12"/>
  </mergeCells>
  <phoneticPr fontId="3"/>
  <printOptions horizontalCentered="1"/>
  <pageMargins left="0.78740157480314965" right="0.39370078740157483" top="0.78740157480314965" bottom="0.51181102362204722" header="0.51181102362204722" footer="0.11811023622047245"/>
  <pageSetup paperSize="9" scale="83" fitToWidth="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76054-86BF-48A3-8B6D-CC0187C01E56}">
  <sheetPr>
    <tabColor rgb="FFFF00FF"/>
  </sheetPr>
  <dimension ref="A1:I50"/>
  <sheetViews>
    <sheetView zoomScaleNormal="100" zoomScaleSheetLayoutView="100" workbookViewId="0">
      <pane xSplit="1" ySplit="4" topLeftCell="B5" activePane="bottomRight" state="frozen"/>
      <selection pane="topRight" activeCell="B1" sqref="B1"/>
      <selection pane="bottomLeft" activeCell="A5" sqref="A5"/>
      <selection pane="bottomRight" activeCell="H8" sqref="H8"/>
    </sheetView>
  </sheetViews>
  <sheetFormatPr defaultColWidth="9" defaultRowHeight="18" x14ac:dyDescent="0.2"/>
  <cols>
    <col min="1" max="1" width="15.1796875" style="4" customWidth="1"/>
    <col min="2" max="2" width="12" style="4" customWidth="1"/>
    <col min="3" max="3" width="12" style="4" hidden="1" customWidth="1"/>
    <col min="4" max="9" width="12" style="4" customWidth="1"/>
    <col min="10" max="10" width="9" style="4" customWidth="1"/>
    <col min="11" max="11" width="9" style="4"/>
    <col min="12" max="12" width="9" style="4" customWidth="1"/>
    <col min="13" max="16384" width="9" style="4"/>
  </cols>
  <sheetData>
    <row r="1" spans="1:9" s="1" customFormat="1" ht="42.75" customHeight="1" x14ac:dyDescent="0.2">
      <c r="A1" s="128" t="s">
        <v>43</v>
      </c>
      <c r="B1" s="128"/>
      <c r="C1" s="128"/>
      <c r="D1" s="128"/>
      <c r="E1" s="128"/>
    </row>
    <row r="2" spans="1:9" s="2" customFormat="1" ht="42.75" customHeight="1" thickBot="1" x14ac:dyDescent="0.25">
      <c r="A2" s="129"/>
      <c r="B2" s="129"/>
      <c r="C2" s="18"/>
      <c r="D2" s="18"/>
      <c r="E2" s="18"/>
    </row>
    <row r="3" spans="1:9" s="2" customFormat="1" ht="18.5" customHeight="1" x14ac:dyDescent="0.2">
      <c r="A3" s="130" t="s">
        <v>33</v>
      </c>
      <c r="B3" s="132" t="s">
        <v>53</v>
      </c>
      <c r="C3" s="134" t="s">
        <v>32</v>
      </c>
      <c r="D3" s="136" t="s">
        <v>36</v>
      </c>
      <c r="E3" s="137"/>
      <c r="F3" s="137"/>
      <c r="G3" s="137"/>
      <c r="H3" s="138"/>
      <c r="I3" s="139"/>
    </row>
    <row r="4" spans="1:9" s="2" customFormat="1" ht="42.75" customHeight="1" x14ac:dyDescent="0.2">
      <c r="A4" s="131"/>
      <c r="B4" s="133"/>
      <c r="C4" s="135"/>
      <c r="D4" s="77" t="s">
        <v>38</v>
      </c>
      <c r="E4" s="79" t="s">
        <v>44</v>
      </c>
      <c r="F4" s="77" t="s">
        <v>37</v>
      </c>
      <c r="G4" s="79" t="s">
        <v>44</v>
      </c>
      <c r="H4" s="44" t="s">
        <v>35</v>
      </c>
      <c r="I4" s="70" t="s">
        <v>44</v>
      </c>
    </row>
    <row r="5" spans="1:9" s="2" customFormat="1" ht="42.75" customHeight="1" x14ac:dyDescent="0.2">
      <c r="A5" s="66" t="s">
        <v>47</v>
      </c>
      <c r="B5" s="41">
        <v>1996969</v>
      </c>
      <c r="C5" s="45">
        <f t="shared" ref="C5:C11" si="0">((B5-B6)/B5)</f>
        <v>2.491075224502734E-2</v>
      </c>
      <c r="D5" s="46">
        <v>1957911</v>
      </c>
      <c r="E5" s="69"/>
      <c r="F5" s="19">
        <v>2615019</v>
      </c>
      <c r="G5" s="69"/>
      <c r="H5" s="22">
        <f>D5*1000/'加入状況 (降順）（R7.第1回運協使用）'!Q7</f>
        <v>250917.72395232602</v>
      </c>
      <c r="I5" s="71"/>
    </row>
    <row r="6" spans="1:9" s="2" customFormat="1" ht="42.75" customHeight="1" x14ac:dyDescent="0.2">
      <c r="A6" s="66" t="s">
        <v>12</v>
      </c>
      <c r="B6" s="41">
        <v>1947223</v>
      </c>
      <c r="C6" s="45">
        <f t="shared" si="0"/>
        <v>-2.4024983271048052E-2</v>
      </c>
      <c r="D6" s="46">
        <v>1829364</v>
      </c>
      <c r="E6" s="67">
        <f>(D6/D5)-1</f>
        <v>-6.5655180444872063E-2</v>
      </c>
      <c r="F6" s="19">
        <v>2439575</v>
      </c>
      <c r="G6" s="20">
        <f>(F6/F5)-1</f>
        <v>-6.7090908326096321E-2</v>
      </c>
      <c r="H6" s="22">
        <f>D6*1000/'加入状況 (降順）（R7.第1回運協使用）'!Q8</f>
        <v>234804.77474008471</v>
      </c>
      <c r="I6" s="21">
        <f>(H6/H5)-1</f>
        <v>-6.4216066360074042E-2</v>
      </c>
    </row>
    <row r="7" spans="1:9" s="2" customFormat="1" ht="42.75" customHeight="1" x14ac:dyDescent="0.2">
      <c r="A7" s="68" t="s">
        <v>11</v>
      </c>
      <c r="B7" s="41">
        <v>1994005</v>
      </c>
      <c r="C7" s="45">
        <f t="shared" si="0"/>
        <v>-5.6430650876000812E-2</v>
      </c>
      <c r="D7" s="46">
        <v>1977567</v>
      </c>
      <c r="E7" s="67">
        <f t="shared" ref="E7:E9" si="1">(D7/D6)-1</f>
        <v>8.1013401378839944E-2</v>
      </c>
      <c r="F7" s="19">
        <v>2648931</v>
      </c>
      <c r="G7" s="20">
        <f t="shared" ref="G7:G9" si="2">(F7/F6)-1</f>
        <v>8.5816586905506087E-2</v>
      </c>
      <c r="H7" s="22">
        <f>D7*1000/'加入状況 (降順）（R7.第1回運協使用）'!Q9</f>
        <v>262625.09960159363</v>
      </c>
      <c r="I7" s="21">
        <f t="shared" ref="I7:I9" si="3">(H7/H6)-1</f>
        <v>0.1184827901915726</v>
      </c>
    </row>
    <row r="8" spans="1:9" s="2" customFormat="1" ht="42.75" customHeight="1" x14ac:dyDescent="0.2">
      <c r="A8" s="65" t="s">
        <v>30</v>
      </c>
      <c r="B8" s="41">
        <v>2106528</v>
      </c>
      <c r="C8" s="45">
        <f t="shared" si="0"/>
        <v>4.0805534035151678E-2</v>
      </c>
      <c r="D8" s="46">
        <v>2027358</v>
      </c>
      <c r="E8" s="67">
        <f t="shared" si="1"/>
        <v>2.5177908005139749E-2</v>
      </c>
      <c r="F8" s="19">
        <v>2731494</v>
      </c>
      <c r="G8" s="20">
        <f t="shared" si="2"/>
        <v>3.1168422280535069E-2</v>
      </c>
      <c r="H8" s="22">
        <f>D8*1000/'加入状況 (降順）（R7.第1回運協使用）'!Q10</f>
        <v>284941.39142656361</v>
      </c>
      <c r="I8" s="21">
        <f t="shared" si="3"/>
        <v>8.4973949020197059E-2</v>
      </c>
    </row>
    <row r="9" spans="1:9" s="2" customFormat="1" ht="42.75" customHeight="1" x14ac:dyDescent="0.2">
      <c r="A9" s="65" t="s">
        <v>31</v>
      </c>
      <c r="B9" s="40">
        <v>2020570</v>
      </c>
      <c r="C9" s="45">
        <f t="shared" si="0"/>
        <v>1.7595035064363027E-2</v>
      </c>
      <c r="D9" s="46">
        <v>1978920</v>
      </c>
      <c r="E9" s="67">
        <f t="shared" si="1"/>
        <v>-2.3892178885031701E-2</v>
      </c>
      <c r="F9" s="19">
        <v>2668724</v>
      </c>
      <c r="G9" s="20">
        <f t="shared" si="2"/>
        <v>-2.2980098070872534E-2</v>
      </c>
      <c r="H9" s="22">
        <f>D9*1000/'加入状況 (降順）（R7.第1回運協使用）'!Q11</f>
        <v>294263.1970260223</v>
      </c>
      <c r="I9" s="21">
        <f t="shared" si="3"/>
        <v>3.2714817432416332E-2</v>
      </c>
    </row>
    <row r="10" spans="1:9" s="2" customFormat="1" ht="42.75" customHeight="1" x14ac:dyDescent="0.2">
      <c r="A10" s="80" t="s">
        <v>48</v>
      </c>
      <c r="B10" s="40">
        <v>1985018</v>
      </c>
      <c r="C10" s="45">
        <f t="shared" si="0"/>
        <v>8.8966447659416688E-4</v>
      </c>
      <c r="D10" s="73" t="s">
        <v>46</v>
      </c>
      <c r="E10" s="78" t="s">
        <v>46</v>
      </c>
      <c r="F10" s="73" t="s">
        <v>46</v>
      </c>
      <c r="G10" s="73" t="s">
        <v>46</v>
      </c>
      <c r="H10" s="73" t="s">
        <v>46</v>
      </c>
      <c r="I10" s="74" t="s">
        <v>46</v>
      </c>
    </row>
    <row r="11" spans="1:9" s="2" customFormat="1" ht="42.5" customHeight="1" thickBot="1" x14ac:dyDescent="0.25">
      <c r="A11" s="64" t="s">
        <v>40</v>
      </c>
      <c r="B11" s="42">
        <v>1983252</v>
      </c>
      <c r="C11" s="27">
        <f t="shared" si="0"/>
        <v>-4.5973986160104716E-2</v>
      </c>
      <c r="D11" s="49" t="s">
        <v>28</v>
      </c>
      <c r="E11" s="50" t="s">
        <v>28</v>
      </c>
      <c r="F11" s="47" t="s">
        <v>28</v>
      </c>
      <c r="G11" s="47" t="s">
        <v>28</v>
      </c>
      <c r="H11" s="47" t="s">
        <v>28</v>
      </c>
      <c r="I11" s="48" t="s">
        <v>28</v>
      </c>
    </row>
    <row r="12" spans="1:9" s="2" customFormat="1" ht="42.5" hidden="1" customHeight="1" thickBot="1" x14ac:dyDescent="0.25">
      <c r="A12" s="28" t="s">
        <v>13</v>
      </c>
      <c r="B12" s="29">
        <v>2074430</v>
      </c>
      <c r="C12" s="30"/>
      <c r="D12" s="32">
        <v>1928805</v>
      </c>
      <c r="E12" s="33" t="s">
        <v>28</v>
      </c>
      <c r="F12" s="34">
        <v>2573223</v>
      </c>
      <c r="G12" s="35"/>
      <c r="H12" s="34">
        <v>315230</v>
      </c>
      <c r="I12" s="36"/>
    </row>
    <row r="13" spans="1:9" s="2" customFormat="1" ht="42.75" customHeight="1" x14ac:dyDescent="0.2">
      <c r="B13" s="12"/>
      <c r="C13" s="13"/>
      <c r="E13" s="140" t="s">
        <v>54</v>
      </c>
      <c r="F13" s="140"/>
      <c r="G13" s="140"/>
      <c r="H13" s="140"/>
      <c r="I13" s="140"/>
    </row>
    <row r="14" spans="1:9" s="2" customFormat="1" ht="42.75" customHeight="1" x14ac:dyDescent="0.2">
      <c r="A14" s="129"/>
      <c r="B14" s="129"/>
      <c r="C14" s="18"/>
      <c r="D14" s="18"/>
      <c r="E14" s="18"/>
    </row>
    <row r="15" spans="1:9" s="2" customFormat="1" ht="18.5" customHeight="1" x14ac:dyDescent="0.2">
      <c r="A15" s="141"/>
      <c r="B15" s="142"/>
      <c r="C15" s="142"/>
      <c r="D15" s="143"/>
      <c r="E15" s="143"/>
      <c r="F15" s="43"/>
      <c r="G15" s="43"/>
      <c r="H15" s="43"/>
      <c r="I15" s="43"/>
    </row>
    <row r="16" spans="1:9" s="2" customFormat="1" ht="42.75" customHeight="1" x14ac:dyDescent="0.2">
      <c r="A16" s="141"/>
      <c r="B16" s="142"/>
      <c r="C16" s="142"/>
      <c r="D16" s="23"/>
      <c r="E16" s="23"/>
      <c r="F16" s="23"/>
      <c r="G16" s="23"/>
      <c r="H16" s="23"/>
      <c r="I16" s="24"/>
    </row>
    <row r="17" spans="1:9" s="2" customFormat="1" ht="42.75" customHeight="1" x14ac:dyDescent="0.2">
      <c r="A17" s="51"/>
      <c r="B17" s="52"/>
      <c r="C17" s="53"/>
      <c r="D17" s="52"/>
      <c r="E17" s="53"/>
      <c r="F17" s="25"/>
      <c r="G17" s="25"/>
      <c r="H17" s="25"/>
      <c r="I17" s="24"/>
    </row>
    <row r="18" spans="1:9" s="2" customFormat="1" ht="42.75" customHeight="1" x14ac:dyDescent="0.2">
      <c r="A18" s="51"/>
      <c r="B18" s="52"/>
      <c r="C18" s="57"/>
      <c r="D18" s="52"/>
      <c r="E18" s="53"/>
      <c r="F18" s="25"/>
      <c r="G18" s="25"/>
      <c r="H18" s="25"/>
      <c r="I18" s="24"/>
    </row>
    <row r="19" spans="1:9" s="2" customFormat="1" ht="42.75" customHeight="1" x14ac:dyDescent="0.2">
      <c r="A19" s="51"/>
      <c r="B19" s="52"/>
      <c r="C19" s="58"/>
      <c r="D19" s="52"/>
      <c r="E19" s="53"/>
      <c r="F19" s="26"/>
      <c r="G19" s="17"/>
      <c r="H19" s="17"/>
      <c r="I19" s="17"/>
    </row>
    <row r="20" spans="1:9" s="2" customFormat="1" ht="42.75" customHeight="1" x14ac:dyDescent="0.2">
      <c r="A20" s="55"/>
      <c r="B20" s="52"/>
      <c r="C20" s="58"/>
      <c r="D20" s="52"/>
      <c r="E20" s="53"/>
      <c r="F20" s="26"/>
      <c r="G20" s="17"/>
      <c r="H20" s="26"/>
      <c r="I20" s="17"/>
    </row>
    <row r="21" spans="1:9" s="2" customFormat="1" ht="42.75" customHeight="1" x14ac:dyDescent="0.2">
      <c r="A21" s="55"/>
      <c r="B21" s="52"/>
      <c r="C21" s="58"/>
      <c r="D21" s="52"/>
      <c r="E21" s="53"/>
      <c r="F21" s="26"/>
      <c r="G21" s="17"/>
      <c r="H21" s="26"/>
      <c r="I21" s="17"/>
    </row>
    <row r="22" spans="1:9" s="2" customFormat="1" ht="42.75" customHeight="1" x14ac:dyDescent="0.2">
      <c r="A22" s="55"/>
      <c r="B22" s="59"/>
      <c r="C22" s="60"/>
      <c r="D22" s="61"/>
      <c r="E22" s="53"/>
      <c r="F22" s="26"/>
      <c r="G22" s="17"/>
      <c r="H22" s="26"/>
      <c r="I22" s="17"/>
    </row>
    <row r="23" spans="1:9" s="2" customFormat="1" ht="42.5" customHeight="1" thickBot="1" x14ac:dyDescent="0.25">
      <c r="A23" s="55"/>
      <c r="B23" s="59"/>
      <c r="C23" s="62"/>
      <c r="D23" s="63"/>
      <c r="E23" s="25"/>
      <c r="F23" s="26"/>
      <c r="G23" s="17"/>
      <c r="H23" s="26"/>
      <c r="I23" s="17"/>
    </row>
    <row r="24" spans="1:9" s="2" customFormat="1" ht="42.5" hidden="1" customHeight="1" thickBot="1" x14ac:dyDescent="0.25">
      <c r="A24" s="51" t="s">
        <v>13</v>
      </c>
      <c r="B24" s="52">
        <v>278826</v>
      </c>
      <c r="C24" s="54"/>
      <c r="D24" s="29">
        <v>238642</v>
      </c>
      <c r="E24" s="31"/>
      <c r="F24" s="26"/>
      <c r="G24" s="17"/>
      <c r="H24" s="26"/>
      <c r="I24" s="17"/>
    </row>
    <row r="25" spans="1:9" s="1" customFormat="1" ht="16.5" customHeight="1" x14ac:dyDescent="0.2">
      <c r="A25" s="17"/>
      <c r="B25" s="56"/>
    </row>
    <row r="26" spans="1:9" s="1" customFormat="1" ht="26.5" x14ac:dyDescent="0.2">
      <c r="A26" s="17"/>
      <c r="B26" s="56"/>
    </row>
    <row r="27" spans="1:9" x14ac:dyDescent="0.2">
      <c r="A27" s="15"/>
      <c r="B27" s="15"/>
      <c r="C27" s="5"/>
      <c r="D27" s="5"/>
      <c r="E27" s="5"/>
    </row>
    <row r="28" spans="1:9" x14ac:dyDescent="0.2">
      <c r="A28" s="15"/>
      <c r="B28" s="15"/>
    </row>
    <row r="29" spans="1:9" x14ac:dyDescent="0.2">
      <c r="A29" s="15"/>
      <c r="B29" s="15"/>
    </row>
    <row r="30" spans="1:9" x14ac:dyDescent="0.2">
      <c r="A30" s="15"/>
      <c r="B30" s="15"/>
    </row>
    <row r="31" spans="1:9" x14ac:dyDescent="0.2">
      <c r="A31" s="15"/>
      <c r="B31" s="15"/>
    </row>
    <row r="32" spans="1:9" x14ac:dyDescent="0.2">
      <c r="A32" s="15"/>
      <c r="B32" s="15"/>
    </row>
    <row r="33" spans="1:2" x14ac:dyDescent="0.2">
      <c r="A33" s="15"/>
      <c r="B33" s="15"/>
    </row>
    <row r="34" spans="1:2" x14ac:dyDescent="0.2">
      <c r="A34" s="15"/>
      <c r="B34" s="15"/>
    </row>
    <row r="35" spans="1:2" x14ac:dyDescent="0.2">
      <c r="A35" s="15"/>
      <c r="B35" s="15"/>
    </row>
    <row r="36" spans="1:2" x14ac:dyDescent="0.2">
      <c r="A36" s="15"/>
      <c r="B36" s="15"/>
    </row>
    <row r="37" spans="1:2" x14ac:dyDescent="0.2">
      <c r="A37" s="15"/>
      <c r="B37" s="15"/>
    </row>
    <row r="38" spans="1:2" x14ac:dyDescent="0.2">
      <c r="A38" s="15"/>
      <c r="B38" s="15"/>
    </row>
    <row r="39" spans="1:2" x14ac:dyDescent="0.2">
      <c r="A39" s="15"/>
      <c r="B39" s="15"/>
    </row>
    <row r="40" spans="1:2" x14ac:dyDescent="0.2">
      <c r="A40" s="15"/>
      <c r="B40" s="15"/>
    </row>
    <row r="41" spans="1:2" x14ac:dyDescent="0.2">
      <c r="A41" s="15"/>
      <c r="B41" s="15"/>
    </row>
    <row r="42" spans="1:2" x14ac:dyDescent="0.2">
      <c r="A42" s="15"/>
      <c r="B42" s="15"/>
    </row>
    <row r="43" spans="1:2" x14ac:dyDescent="0.2">
      <c r="A43" s="15"/>
      <c r="B43" s="15"/>
    </row>
    <row r="44" spans="1:2" x14ac:dyDescent="0.2">
      <c r="A44" s="15"/>
      <c r="B44" s="15"/>
    </row>
    <row r="45" spans="1:2" x14ac:dyDescent="0.2">
      <c r="A45" s="15"/>
      <c r="B45" s="15"/>
    </row>
    <row r="46" spans="1:2" x14ac:dyDescent="0.2">
      <c r="A46" s="15"/>
      <c r="B46" s="15"/>
    </row>
    <row r="47" spans="1:2" x14ac:dyDescent="0.2">
      <c r="A47" s="15"/>
      <c r="B47" s="15"/>
    </row>
    <row r="48" spans="1:2" x14ac:dyDescent="0.2">
      <c r="A48" s="15"/>
      <c r="B48" s="15"/>
    </row>
    <row r="49" spans="1:2" x14ac:dyDescent="0.2">
      <c r="A49" s="15"/>
      <c r="B49" s="15"/>
    </row>
    <row r="50" spans="1:2" x14ac:dyDescent="0.2">
      <c r="A50" s="15"/>
      <c r="B50" s="15"/>
    </row>
  </sheetData>
  <mergeCells count="12">
    <mergeCell ref="E13:I13"/>
    <mergeCell ref="A14:B14"/>
    <mergeCell ref="A15:A16"/>
    <mergeCell ref="B15:B16"/>
    <mergeCell ref="C15:C16"/>
    <mergeCell ref="D15:E15"/>
    <mergeCell ref="A1:E1"/>
    <mergeCell ref="A2:B2"/>
    <mergeCell ref="A3:A4"/>
    <mergeCell ref="B3:B4"/>
    <mergeCell ref="C3:C4"/>
    <mergeCell ref="D3:I3"/>
  </mergeCells>
  <phoneticPr fontId="3"/>
  <printOptions horizontalCentered="1"/>
  <pageMargins left="0.78740157480314965" right="0.39370078740157483" top="0.78740157480314965" bottom="0.51181102362204722" header="0.51181102362204722" footer="0.11811023622047245"/>
  <pageSetup paperSize="9" scale="83" firstPageNumber="7" fitToWidth="0"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FF"/>
  </sheetPr>
  <dimension ref="A1:AA32"/>
  <sheetViews>
    <sheetView zoomScaleNormal="100" zoomScaleSheetLayoutView="100" workbookViewId="0">
      <selection activeCell="H1" sqref="H1"/>
    </sheetView>
  </sheetViews>
  <sheetFormatPr defaultColWidth="9" defaultRowHeight="18" x14ac:dyDescent="0.2"/>
  <cols>
    <col min="1" max="26" width="4.08984375" style="4" customWidth="1"/>
    <col min="27" max="27" width="9" style="4" customWidth="1"/>
    <col min="28" max="28" width="9" style="4"/>
    <col min="29" max="29" width="9" style="4" customWidth="1"/>
    <col min="30" max="16384" width="9" style="4"/>
  </cols>
  <sheetData>
    <row r="1" spans="1:27" s="6" customFormat="1" ht="34.5" customHeight="1" thickBot="1" x14ac:dyDescent="0.55000000000000004">
      <c r="A1" s="208" t="s">
        <v>55</v>
      </c>
      <c r="B1" s="208"/>
      <c r="C1" s="208"/>
      <c r="D1" s="208"/>
      <c r="E1" s="208"/>
      <c r="F1" s="208"/>
      <c r="G1" s="208"/>
      <c r="M1" s="7"/>
      <c r="Q1" s="7"/>
      <c r="Z1" s="10" t="s">
        <v>15</v>
      </c>
      <c r="AA1" s="8"/>
    </row>
    <row r="2" spans="1:27" s="9" customFormat="1" ht="34.5" customHeight="1" x14ac:dyDescent="0.2">
      <c r="A2" s="196" t="s">
        <v>16</v>
      </c>
      <c r="B2" s="197"/>
      <c r="C2" s="197"/>
      <c r="D2" s="197"/>
      <c r="E2" s="197"/>
      <c r="F2" s="197"/>
      <c r="G2" s="197"/>
      <c r="H2" s="198"/>
      <c r="I2" s="202" t="s">
        <v>17</v>
      </c>
      <c r="J2" s="197"/>
      <c r="K2" s="198"/>
      <c r="L2" s="202" t="s">
        <v>52</v>
      </c>
      <c r="M2" s="197"/>
      <c r="N2" s="198"/>
      <c r="O2" s="202" t="s">
        <v>18</v>
      </c>
      <c r="P2" s="197"/>
      <c r="Q2" s="198"/>
      <c r="R2" s="204" t="s">
        <v>19</v>
      </c>
      <c r="S2" s="205"/>
      <c r="T2" s="205"/>
      <c r="U2" s="205"/>
      <c r="V2" s="205"/>
      <c r="W2" s="205"/>
      <c r="X2" s="205"/>
      <c r="Y2" s="205"/>
      <c r="Z2" s="206"/>
      <c r="AA2" s="16"/>
    </row>
    <row r="3" spans="1:27" s="9" customFormat="1" ht="34.5" customHeight="1" thickBot="1" x14ac:dyDescent="0.25">
      <c r="A3" s="199"/>
      <c r="B3" s="200"/>
      <c r="C3" s="200"/>
      <c r="D3" s="200"/>
      <c r="E3" s="200"/>
      <c r="F3" s="200"/>
      <c r="G3" s="200"/>
      <c r="H3" s="201"/>
      <c r="I3" s="203"/>
      <c r="J3" s="200"/>
      <c r="K3" s="201"/>
      <c r="L3" s="203"/>
      <c r="M3" s="200"/>
      <c r="N3" s="201"/>
      <c r="O3" s="203"/>
      <c r="P3" s="200"/>
      <c r="Q3" s="201"/>
      <c r="R3" s="166" t="s">
        <v>17</v>
      </c>
      <c r="S3" s="167"/>
      <c r="T3" s="167"/>
      <c r="U3" s="166" t="s">
        <v>52</v>
      </c>
      <c r="V3" s="167"/>
      <c r="W3" s="167"/>
      <c r="X3" s="166" t="s">
        <v>18</v>
      </c>
      <c r="Y3" s="167"/>
      <c r="Z3" s="207"/>
      <c r="AA3" s="16"/>
    </row>
    <row r="4" spans="1:27" s="9" customFormat="1" ht="34.5" customHeight="1" thickBot="1" x14ac:dyDescent="0.25">
      <c r="A4" s="158" t="s">
        <v>51</v>
      </c>
      <c r="B4" s="159"/>
      <c r="C4" s="159"/>
      <c r="D4" s="160"/>
      <c r="E4" s="162" t="s">
        <v>21</v>
      </c>
      <c r="F4" s="163"/>
      <c r="G4" s="163"/>
      <c r="H4" s="164"/>
      <c r="I4" s="147">
        <v>5.7799999999999997E-2</v>
      </c>
      <c r="J4" s="148"/>
      <c r="K4" s="148"/>
      <c r="L4" s="147">
        <v>2.5499999999999998E-2</v>
      </c>
      <c r="M4" s="148"/>
      <c r="N4" s="148"/>
      <c r="O4" s="147">
        <v>2.0199999999999999E-2</v>
      </c>
      <c r="P4" s="148"/>
      <c r="Q4" s="148"/>
      <c r="R4" s="149">
        <f>(I4-I7)*100</f>
        <v>0</v>
      </c>
      <c r="S4" s="150"/>
      <c r="T4" s="150"/>
      <c r="U4" s="149">
        <f>(L4-L7)*100</f>
        <v>0</v>
      </c>
      <c r="V4" s="150"/>
      <c r="W4" s="150"/>
      <c r="X4" s="149">
        <f>(O4-O7)*100</f>
        <v>0</v>
      </c>
      <c r="Y4" s="150"/>
      <c r="Z4" s="151"/>
      <c r="AA4" s="16"/>
    </row>
    <row r="5" spans="1:27" s="9" customFormat="1" ht="34.5" customHeight="1" thickBot="1" x14ac:dyDescent="0.25">
      <c r="A5" s="161"/>
      <c r="B5" s="159"/>
      <c r="C5" s="159"/>
      <c r="D5" s="160"/>
      <c r="E5" s="152" t="s">
        <v>22</v>
      </c>
      <c r="F5" s="153"/>
      <c r="G5" s="153"/>
      <c r="H5" s="82"/>
      <c r="I5" s="154">
        <v>25300</v>
      </c>
      <c r="J5" s="100"/>
      <c r="K5" s="100"/>
      <c r="L5" s="154">
        <v>10900</v>
      </c>
      <c r="M5" s="100"/>
      <c r="N5" s="100"/>
      <c r="O5" s="154">
        <v>10700</v>
      </c>
      <c r="P5" s="100"/>
      <c r="Q5" s="100"/>
      <c r="R5" s="155">
        <f>I5-I8</f>
        <v>0</v>
      </c>
      <c r="S5" s="156"/>
      <c r="T5" s="156"/>
      <c r="U5" s="155">
        <f>L5-L8</f>
        <v>0</v>
      </c>
      <c r="V5" s="156"/>
      <c r="W5" s="156"/>
      <c r="X5" s="155">
        <f>O5-O8</f>
        <v>0</v>
      </c>
      <c r="Y5" s="156"/>
      <c r="Z5" s="157"/>
      <c r="AA5" s="16"/>
    </row>
    <row r="6" spans="1:27" s="9" customFormat="1" ht="34.5" customHeight="1" thickBot="1" x14ac:dyDescent="0.25">
      <c r="A6" s="161"/>
      <c r="B6" s="159"/>
      <c r="C6" s="159"/>
      <c r="D6" s="160"/>
      <c r="E6" s="165" t="s">
        <v>23</v>
      </c>
      <c r="F6" s="166"/>
      <c r="G6" s="166"/>
      <c r="H6" s="167"/>
      <c r="I6" s="168">
        <v>20000</v>
      </c>
      <c r="J6" s="90"/>
      <c r="K6" s="90"/>
      <c r="L6" s="168">
        <v>8300</v>
      </c>
      <c r="M6" s="90"/>
      <c r="N6" s="90"/>
      <c r="O6" s="168">
        <v>6000</v>
      </c>
      <c r="P6" s="90"/>
      <c r="Q6" s="90"/>
      <c r="R6" s="144">
        <f>I6-I9</f>
        <v>0</v>
      </c>
      <c r="S6" s="145"/>
      <c r="T6" s="145"/>
      <c r="U6" s="144">
        <f>L6-L9</f>
        <v>0</v>
      </c>
      <c r="V6" s="145"/>
      <c r="W6" s="145"/>
      <c r="X6" s="144">
        <f>O6-O9</f>
        <v>0</v>
      </c>
      <c r="Y6" s="145"/>
      <c r="Z6" s="146"/>
      <c r="AA6" s="16"/>
    </row>
    <row r="7" spans="1:27" s="9" customFormat="1" ht="34.5" customHeight="1" thickBot="1" x14ac:dyDescent="0.25">
      <c r="A7" s="158" t="s">
        <v>41</v>
      </c>
      <c r="B7" s="159"/>
      <c r="C7" s="159"/>
      <c r="D7" s="160"/>
      <c r="E7" s="162" t="s">
        <v>21</v>
      </c>
      <c r="F7" s="163"/>
      <c r="G7" s="163"/>
      <c r="H7" s="164"/>
      <c r="I7" s="147">
        <v>5.7799999999999997E-2</v>
      </c>
      <c r="J7" s="148"/>
      <c r="K7" s="148"/>
      <c r="L7" s="147">
        <v>2.5499999999999998E-2</v>
      </c>
      <c r="M7" s="148"/>
      <c r="N7" s="148"/>
      <c r="O7" s="147">
        <v>2.0199999999999999E-2</v>
      </c>
      <c r="P7" s="148"/>
      <c r="Q7" s="148"/>
      <c r="R7" s="149">
        <f>(I7-I10)*100</f>
        <v>0.40999999999999992</v>
      </c>
      <c r="S7" s="150"/>
      <c r="T7" s="150"/>
      <c r="U7" s="149">
        <f t="shared" ref="U7" si="0">(L7-L10)*100</f>
        <v>-0.20000000000000018</v>
      </c>
      <c r="V7" s="150"/>
      <c r="W7" s="150"/>
      <c r="X7" s="149">
        <f t="shared" ref="X7" si="1">(O7-O10)*100</f>
        <v>-0.62000000000000011</v>
      </c>
      <c r="Y7" s="150"/>
      <c r="Z7" s="151"/>
      <c r="AA7" s="16"/>
    </row>
    <row r="8" spans="1:27" s="9" customFormat="1" ht="34.5" customHeight="1" thickBot="1" x14ac:dyDescent="0.25">
      <c r="A8" s="161"/>
      <c r="B8" s="159"/>
      <c r="C8" s="159"/>
      <c r="D8" s="160"/>
      <c r="E8" s="152" t="s">
        <v>22</v>
      </c>
      <c r="F8" s="153"/>
      <c r="G8" s="153"/>
      <c r="H8" s="82"/>
      <c r="I8" s="154">
        <v>25300</v>
      </c>
      <c r="J8" s="100"/>
      <c r="K8" s="100"/>
      <c r="L8" s="154">
        <v>10900</v>
      </c>
      <c r="M8" s="100"/>
      <c r="N8" s="100"/>
      <c r="O8" s="154">
        <v>10700</v>
      </c>
      <c r="P8" s="100"/>
      <c r="Q8" s="100"/>
      <c r="R8" s="155">
        <f>I8-I11</f>
        <v>3700</v>
      </c>
      <c r="S8" s="156"/>
      <c r="T8" s="156"/>
      <c r="U8" s="155">
        <f t="shared" ref="U8:U9" si="2">L8-L11</f>
        <v>-1000</v>
      </c>
      <c r="V8" s="156"/>
      <c r="W8" s="156"/>
      <c r="X8" s="155">
        <f t="shared" ref="X8:X9" si="3">O8-O11</f>
        <v>800</v>
      </c>
      <c r="Y8" s="156"/>
      <c r="Z8" s="157"/>
      <c r="AA8" s="16"/>
    </row>
    <row r="9" spans="1:27" s="9" customFormat="1" ht="34.5" customHeight="1" thickBot="1" x14ac:dyDescent="0.25">
      <c r="A9" s="161"/>
      <c r="B9" s="159"/>
      <c r="C9" s="159"/>
      <c r="D9" s="160"/>
      <c r="E9" s="165" t="s">
        <v>23</v>
      </c>
      <c r="F9" s="166"/>
      <c r="G9" s="166"/>
      <c r="H9" s="167"/>
      <c r="I9" s="168">
        <v>20000</v>
      </c>
      <c r="J9" s="90"/>
      <c r="K9" s="90"/>
      <c r="L9" s="168">
        <v>8300</v>
      </c>
      <c r="M9" s="90"/>
      <c r="N9" s="90"/>
      <c r="O9" s="168">
        <v>6000</v>
      </c>
      <c r="P9" s="90"/>
      <c r="Q9" s="90"/>
      <c r="R9" s="144">
        <f>I9-I12</f>
        <v>1700</v>
      </c>
      <c r="S9" s="145"/>
      <c r="T9" s="145"/>
      <c r="U9" s="144">
        <f t="shared" si="2"/>
        <v>1100</v>
      </c>
      <c r="V9" s="145"/>
      <c r="W9" s="145"/>
      <c r="X9" s="144">
        <f t="shared" si="3"/>
        <v>-2100</v>
      </c>
      <c r="Y9" s="145"/>
      <c r="Z9" s="146"/>
      <c r="AA9" s="16"/>
    </row>
    <row r="10" spans="1:27" s="9" customFormat="1" ht="34.5" customHeight="1" thickBot="1" x14ac:dyDescent="0.25">
      <c r="A10" s="158" t="s">
        <v>34</v>
      </c>
      <c r="B10" s="159"/>
      <c r="C10" s="159"/>
      <c r="D10" s="160"/>
      <c r="E10" s="162" t="s">
        <v>21</v>
      </c>
      <c r="F10" s="163"/>
      <c r="G10" s="163"/>
      <c r="H10" s="164"/>
      <c r="I10" s="172">
        <v>5.3699999999999998E-2</v>
      </c>
      <c r="J10" s="173"/>
      <c r="K10" s="173"/>
      <c r="L10" s="172">
        <v>2.75E-2</v>
      </c>
      <c r="M10" s="173"/>
      <c r="N10" s="173"/>
      <c r="O10" s="172">
        <v>2.64E-2</v>
      </c>
      <c r="P10" s="173"/>
      <c r="Q10" s="173"/>
      <c r="R10" s="149">
        <f>(I10-I13)*100</f>
        <v>0.61999999999999966</v>
      </c>
      <c r="S10" s="150"/>
      <c r="T10" s="150"/>
      <c r="U10" s="149">
        <f t="shared" ref="U10" si="4">(L10-L13)*100</f>
        <v>0.75</v>
      </c>
      <c r="V10" s="150"/>
      <c r="W10" s="150"/>
      <c r="X10" s="149">
        <f t="shared" ref="X10" si="5">(O10-O13)*100</f>
        <v>0.34</v>
      </c>
      <c r="Y10" s="150"/>
      <c r="Z10" s="151"/>
      <c r="AA10" s="16"/>
    </row>
    <row r="11" spans="1:27" s="9" customFormat="1" ht="34.5" customHeight="1" thickBot="1" x14ac:dyDescent="0.25">
      <c r="A11" s="161"/>
      <c r="B11" s="159"/>
      <c r="C11" s="159"/>
      <c r="D11" s="160"/>
      <c r="E11" s="152" t="s">
        <v>22</v>
      </c>
      <c r="F11" s="153"/>
      <c r="G11" s="153"/>
      <c r="H11" s="82"/>
      <c r="I11" s="169">
        <v>21600</v>
      </c>
      <c r="J11" s="98"/>
      <c r="K11" s="98"/>
      <c r="L11" s="169">
        <v>11900</v>
      </c>
      <c r="M11" s="98"/>
      <c r="N11" s="98"/>
      <c r="O11" s="169">
        <v>9900</v>
      </c>
      <c r="P11" s="98"/>
      <c r="Q11" s="98"/>
      <c r="R11" s="155">
        <f>I11-I14</f>
        <v>1650</v>
      </c>
      <c r="S11" s="156"/>
      <c r="T11" s="156"/>
      <c r="U11" s="155">
        <f t="shared" ref="U11:U12" si="6">L11-L14</f>
        <v>1600</v>
      </c>
      <c r="V11" s="156"/>
      <c r="W11" s="156"/>
      <c r="X11" s="155">
        <f t="shared" ref="X11:X12" si="7">O11-O14</f>
        <v>800</v>
      </c>
      <c r="Y11" s="156"/>
      <c r="Z11" s="157"/>
      <c r="AA11" s="16"/>
    </row>
    <row r="12" spans="1:27" s="9" customFormat="1" ht="34.5" customHeight="1" thickBot="1" x14ac:dyDescent="0.25">
      <c r="A12" s="161"/>
      <c r="B12" s="159"/>
      <c r="C12" s="159"/>
      <c r="D12" s="160"/>
      <c r="E12" s="165" t="s">
        <v>23</v>
      </c>
      <c r="F12" s="166"/>
      <c r="G12" s="166"/>
      <c r="H12" s="167"/>
      <c r="I12" s="170">
        <v>18300</v>
      </c>
      <c r="J12" s="171"/>
      <c r="K12" s="171"/>
      <c r="L12" s="170">
        <v>7200</v>
      </c>
      <c r="M12" s="171"/>
      <c r="N12" s="171"/>
      <c r="O12" s="170">
        <v>8100</v>
      </c>
      <c r="P12" s="171"/>
      <c r="Q12" s="171"/>
      <c r="R12" s="144">
        <f>I12-I15</f>
        <v>800</v>
      </c>
      <c r="S12" s="145"/>
      <c r="T12" s="145"/>
      <c r="U12" s="144">
        <f t="shared" si="6"/>
        <v>1100</v>
      </c>
      <c r="V12" s="145"/>
      <c r="W12" s="145"/>
      <c r="X12" s="144">
        <f t="shared" si="7"/>
        <v>600</v>
      </c>
      <c r="Y12" s="145"/>
      <c r="Z12" s="146"/>
      <c r="AA12" s="16"/>
    </row>
    <row r="13" spans="1:27" s="9" customFormat="1" ht="34.5" customHeight="1" thickBot="1" x14ac:dyDescent="0.25">
      <c r="A13" s="161" t="s">
        <v>29</v>
      </c>
      <c r="B13" s="159"/>
      <c r="C13" s="159"/>
      <c r="D13" s="160"/>
      <c r="E13" s="162" t="s">
        <v>21</v>
      </c>
      <c r="F13" s="163"/>
      <c r="G13" s="163"/>
      <c r="H13" s="164"/>
      <c r="I13" s="172">
        <v>4.7500000000000001E-2</v>
      </c>
      <c r="J13" s="173"/>
      <c r="K13" s="173"/>
      <c r="L13" s="172">
        <v>0.02</v>
      </c>
      <c r="M13" s="173"/>
      <c r="N13" s="173"/>
      <c r="O13" s="172">
        <v>2.3E-2</v>
      </c>
      <c r="P13" s="173"/>
      <c r="Q13" s="173"/>
      <c r="R13" s="149">
        <f>(I13-I16)*100</f>
        <v>-0.15000000000000013</v>
      </c>
      <c r="S13" s="150"/>
      <c r="T13" s="150"/>
      <c r="U13" s="149">
        <f t="shared" ref="U13" si="8">(L13-L16)*100</f>
        <v>-0.19999999999999984</v>
      </c>
      <c r="V13" s="150"/>
      <c r="W13" s="150"/>
      <c r="X13" s="149">
        <f t="shared" ref="X13" si="9">(O13-O16)*100</f>
        <v>-0.10000000000000009</v>
      </c>
      <c r="Y13" s="150"/>
      <c r="Z13" s="151"/>
      <c r="AA13" s="16"/>
    </row>
    <row r="14" spans="1:27" s="9" customFormat="1" ht="34.5" customHeight="1" thickBot="1" x14ac:dyDescent="0.25">
      <c r="A14" s="161"/>
      <c r="B14" s="159"/>
      <c r="C14" s="159"/>
      <c r="D14" s="160"/>
      <c r="E14" s="152" t="s">
        <v>22</v>
      </c>
      <c r="F14" s="153"/>
      <c r="G14" s="153"/>
      <c r="H14" s="82"/>
      <c r="I14" s="169">
        <v>19950</v>
      </c>
      <c r="J14" s="98"/>
      <c r="K14" s="98"/>
      <c r="L14" s="169">
        <v>10300</v>
      </c>
      <c r="M14" s="98"/>
      <c r="N14" s="98"/>
      <c r="O14" s="169">
        <v>9100</v>
      </c>
      <c r="P14" s="98"/>
      <c r="Q14" s="98"/>
      <c r="R14" s="155">
        <f>I14-I17</f>
        <v>950</v>
      </c>
      <c r="S14" s="156"/>
      <c r="T14" s="156"/>
      <c r="U14" s="155">
        <f t="shared" ref="U14:U15" si="10">L14-L17</f>
        <v>800</v>
      </c>
      <c r="V14" s="156"/>
      <c r="W14" s="156"/>
      <c r="X14" s="155">
        <f t="shared" ref="X14:X15" si="11">O14-O17</f>
        <v>600</v>
      </c>
      <c r="Y14" s="156"/>
      <c r="Z14" s="157"/>
      <c r="AA14" s="16"/>
    </row>
    <row r="15" spans="1:27" s="9" customFormat="1" ht="34.5" customHeight="1" thickBot="1" x14ac:dyDescent="0.25">
      <c r="A15" s="161"/>
      <c r="B15" s="159"/>
      <c r="C15" s="159"/>
      <c r="D15" s="160"/>
      <c r="E15" s="165" t="s">
        <v>23</v>
      </c>
      <c r="F15" s="166"/>
      <c r="G15" s="166"/>
      <c r="H15" s="167"/>
      <c r="I15" s="170">
        <v>17500</v>
      </c>
      <c r="J15" s="171"/>
      <c r="K15" s="171"/>
      <c r="L15" s="170">
        <v>6100</v>
      </c>
      <c r="M15" s="171"/>
      <c r="N15" s="171"/>
      <c r="O15" s="170">
        <v>7500</v>
      </c>
      <c r="P15" s="171"/>
      <c r="Q15" s="171"/>
      <c r="R15" s="144">
        <f>I15-I18</f>
        <v>0</v>
      </c>
      <c r="S15" s="145"/>
      <c r="T15" s="145"/>
      <c r="U15" s="144">
        <f t="shared" si="10"/>
        <v>700</v>
      </c>
      <c r="V15" s="145"/>
      <c r="W15" s="145"/>
      <c r="X15" s="144">
        <f t="shared" si="11"/>
        <v>0</v>
      </c>
      <c r="Y15" s="145"/>
      <c r="Z15" s="146"/>
      <c r="AA15" s="16"/>
    </row>
    <row r="16" spans="1:27" s="9" customFormat="1" ht="34.5" customHeight="1" thickBot="1" x14ac:dyDescent="0.25">
      <c r="A16" s="161" t="s">
        <v>20</v>
      </c>
      <c r="B16" s="159"/>
      <c r="C16" s="159"/>
      <c r="D16" s="160"/>
      <c r="E16" s="162" t="s">
        <v>21</v>
      </c>
      <c r="F16" s="163"/>
      <c r="G16" s="163"/>
      <c r="H16" s="164"/>
      <c r="I16" s="172">
        <v>4.9000000000000002E-2</v>
      </c>
      <c r="J16" s="173"/>
      <c r="K16" s="173"/>
      <c r="L16" s="172">
        <v>2.1999999999999999E-2</v>
      </c>
      <c r="M16" s="173"/>
      <c r="N16" s="173"/>
      <c r="O16" s="172">
        <v>2.4E-2</v>
      </c>
      <c r="P16" s="173"/>
      <c r="Q16" s="173"/>
      <c r="R16" s="149">
        <f>(I16-I19)*100</f>
        <v>0</v>
      </c>
      <c r="S16" s="150"/>
      <c r="T16" s="150"/>
      <c r="U16" s="149">
        <f t="shared" ref="U16" si="12">(L16-L19)*100</f>
        <v>0</v>
      </c>
      <c r="V16" s="150"/>
      <c r="W16" s="150"/>
      <c r="X16" s="149">
        <f t="shared" ref="X16" si="13">(O16-O19)*100</f>
        <v>0</v>
      </c>
      <c r="Y16" s="150"/>
      <c r="Z16" s="151"/>
      <c r="AA16" s="16"/>
    </row>
    <row r="17" spans="1:27" s="9" customFormat="1" ht="34.5" customHeight="1" thickBot="1" x14ac:dyDescent="0.25">
      <c r="A17" s="161"/>
      <c r="B17" s="159"/>
      <c r="C17" s="159"/>
      <c r="D17" s="160"/>
      <c r="E17" s="152" t="s">
        <v>22</v>
      </c>
      <c r="F17" s="153"/>
      <c r="G17" s="153"/>
      <c r="H17" s="82"/>
      <c r="I17" s="169">
        <v>19000</v>
      </c>
      <c r="J17" s="98"/>
      <c r="K17" s="98"/>
      <c r="L17" s="169">
        <v>9500</v>
      </c>
      <c r="M17" s="98"/>
      <c r="N17" s="98"/>
      <c r="O17" s="169">
        <v>8500</v>
      </c>
      <c r="P17" s="98"/>
      <c r="Q17" s="98"/>
      <c r="R17" s="155">
        <f>I17-I20</f>
        <v>0</v>
      </c>
      <c r="S17" s="156"/>
      <c r="T17" s="156"/>
      <c r="U17" s="155">
        <f t="shared" ref="U17:U18" si="14">L17-L20</f>
        <v>0</v>
      </c>
      <c r="V17" s="156"/>
      <c r="W17" s="156"/>
      <c r="X17" s="155">
        <f t="shared" ref="X17:X18" si="15">O17-O20</f>
        <v>0</v>
      </c>
      <c r="Y17" s="156"/>
      <c r="Z17" s="157"/>
      <c r="AA17" s="16"/>
    </row>
    <row r="18" spans="1:27" s="9" customFormat="1" ht="34.5" customHeight="1" thickBot="1" x14ac:dyDescent="0.25">
      <c r="A18" s="161"/>
      <c r="B18" s="159"/>
      <c r="C18" s="159"/>
      <c r="D18" s="160"/>
      <c r="E18" s="165" t="s">
        <v>23</v>
      </c>
      <c r="F18" s="166"/>
      <c r="G18" s="166"/>
      <c r="H18" s="167"/>
      <c r="I18" s="170">
        <v>17500</v>
      </c>
      <c r="J18" s="171"/>
      <c r="K18" s="171"/>
      <c r="L18" s="170">
        <v>5400</v>
      </c>
      <c r="M18" s="171"/>
      <c r="N18" s="171"/>
      <c r="O18" s="170">
        <v>7500</v>
      </c>
      <c r="P18" s="171"/>
      <c r="Q18" s="171"/>
      <c r="R18" s="144">
        <f>I18-I21</f>
        <v>0</v>
      </c>
      <c r="S18" s="145"/>
      <c r="T18" s="145"/>
      <c r="U18" s="144">
        <f t="shared" si="14"/>
        <v>0</v>
      </c>
      <c r="V18" s="145"/>
      <c r="W18" s="145"/>
      <c r="X18" s="144">
        <f t="shared" si="15"/>
        <v>0</v>
      </c>
      <c r="Y18" s="145"/>
      <c r="Z18" s="146"/>
      <c r="AA18" s="16"/>
    </row>
    <row r="19" spans="1:27" s="9" customFormat="1" ht="34.5" customHeight="1" thickBot="1" x14ac:dyDescent="0.25">
      <c r="A19" s="161" t="s">
        <v>24</v>
      </c>
      <c r="B19" s="159"/>
      <c r="C19" s="159"/>
      <c r="D19" s="160"/>
      <c r="E19" s="152" t="s">
        <v>21</v>
      </c>
      <c r="F19" s="153"/>
      <c r="G19" s="153"/>
      <c r="H19" s="82"/>
      <c r="I19" s="195">
        <v>4.9000000000000002E-2</v>
      </c>
      <c r="J19" s="98"/>
      <c r="K19" s="98"/>
      <c r="L19" s="195">
        <v>2.1999999999999999E-2</v>
      </c>
      <c r="M19" s="98"/>
      <c r="N19" s="98"/>
      <c r="O19" s="195">
        <v>2.4E-2</v>
      </c>
      <c r="P19" s="98"/>
      <c r="Q19" s="98"/>
      <c r="R19" s="149">
        <f t="shared" ref="R19" si="16">(I19-I22)*100</f>
        <v>0</v>
      </c>
      <c r="S19" s="150"/>
      <c r="T19" s="150"/>
      <c r="U19" s="149">
        <f t="shared" ref="U19" si="17">(L19-L22)*100</f>
        <v>0</v>
      </c>
      <c r="V19" s="150"/>
      <c r="W19" s="150"/>
      <c r="X19" s="149">
        <f t="shared" ref="X19" si="18">(O19-O22)*100</f>
        <v>0</v>
      </c>
      <c r="Y19" s="150"/>
      <c r="Z19" s="151"/>
      <c r="AA19" s="16"/>
    </row>
    <row r="20" spans="1:27" s="9" customFormat="1" ht="34.5" customHeight="1" thickBot="1" x14ac:dyDescent="0.25">
      <c r="A20" s="161"/>
      <c r="B20" s="159"/>
      <c r="C20" s="159"/>
      <c r="D20" s="160"/>
      <c r="E20" s="152" t="s">
        <v>22</v>
      </c>
      <c r="F20" s="153"/>
      <c r="G20" s="153"/>
      <c r="H20" s="82"/>
      <c r="I20" s="169">
        <v>19000</v>
      </c>
      <c r="J20" s="98"/>
      <c r="K20" s="98"/>
      <c r="L20" s="169">
        <v>9500</v>
      </c>
      <c r="M20" s="98"/>
      <c r="N20" s="98"/>
      <c r="O20" s="169">
        <v>8500</v>
      </c>
      <c r="P20" s="98"/>
      <c r="Q20" s="98"/>
      <c r="R20" s="155">
        <f t="shared" ref="R20:R21" si="19">I20-I23</f>
        <v>0</v>
      </c>
      <c r="S20" s="156"/>
      <c r="T20" s="156"/>
      <c r="U20" s="155">
        <f t="shared" ref="U20:U21" si="20">L20-L23</f>
        <v>0</v>
      </c>
      <c r="V20" s="156"/>
      <c r="W20" s="156"/>
      <c r="X20" s="155">
        <f t="shared" ref="X20:X21" si="21">O20-O23</f>
        <v>0</v>
      </c>
      <c r="Y20" s="156"/>
      <c r="Z20" s="157"/>
      <c r="AA20" s="16"/>
    </row>
    <row r="21" spans="1:27" s="9" customFormat="1" ht="34.5" customHeight="1" thickBot="1" x14ac:dyDescent="0.25">
      <c r="A21" s="161"/>
      <c r="B21" s="159"/>
      <c r="C21" s="159"/>
      <c r="D21" s="160"/>
      <c r="E21" s="165" t="s">
        <v>23</v>
      </c>
      <c r="F21" s="166"/>
      <c r="G21" s="166"/>
      <c r="H21" s="167"/>
      <c r="I21" s="170">
        <v>17500</v>
      </c>
      <c r="J21" s="171"/>
      <c r="K21" s="171"/>
      <c r="L21" s="170">
        <v>5400</v>
      </c>
      <c r="M21" s="171"/>
      <c r="N21" s="171"/>
      <c r="O21" s="170">
        <v>7500</v>
      </c>
      <c r="P21" s="171"/>
      <c r="Q21" s="171"/>
      <c r="R21" s="144">
        <f t="shared" si="19"/>
        <v>0</v>
      </c>
      <c r="S21" s="145"/>
      <c r="T21" s="145"/>
      <c r="U21" s="144">
        <f t="shared" si="20"/>
        <v>0</v>
      </c>
      <c r="V21" s="145"/>
      <c r="W21" s="145"/>
      <c r="X21" s="144">
        <f t="shared" si="21"/>
        <v>0</v>
      </c>
      <c r="Y21" s="145"/>
      <c r="Z21" s="146"/>
      <c r="AA21" s="16"/>
    </row>
    <row r="22" spans="1:27" s="9" customFormat="1" ht="34.5" customHeight="1" thickBot="1" x14ac:dyDescent="0.25">
      <c r="A22" s="161" t="s">
        <v>25</v>
      </c>
      <c r="B22" s="159"/>
      <c r="C22" s="159"/>
      <c r="D22" s="160"/>
      <c r="E22" s="152" t="s">
        <v>21</v>
      </c>
      <c r="F22" s="153"/>
      <c r="G22" s="153"/>
      <c r="H22" s="82"/>
      <c r="I22" s="195">
        <v>4.9000000000000002E-2</v>
      </c>
      <c r="J22" s="98"/>
      <c r="K22" s="98"/>
      <c r="L22" s="195">
        <v>2.1999999999999999E-2</v>
      </c>
      <c r="M22" s="98"/>
      <c r="N22" s="98"/>
      <c r="O22" s="195">
        <v>2.4E-2</v>
      </c>
      <c r="P22" s="98"/>
      <c r="Q22" s="98"/>
      <c r="R22" s="149">
        <f t="shared" ref="R22" si="22">(I22-I25)*100</f>
        <v>-0.39999999999999969</v>
      </c>
      <c r="S22" s="150"/>
      <c r="T22" s="150"/>
      <c r="U22" s="149">
        <f t="shared" ref="U22" si="23">(L22-L25)*100</f>
        <v>-0.25000000000000022</v>
      </c>
      <c r="V22" s="150"/>
      <c r="W22" s="150"/>
      <c r="X22" s="149">
        <f t="shared" ref="X22" si="24">(O22-O25)*100</f>
        <v>-0.19999999999999984</v>
      </c>
      <c r="Y22" s="150"/>
      <c r="Z22" s="151"/>
      <c r="AA22" s="16"/>
    </row>
    <row r="23" spans="1:27" s="9" customFormat="1" ht="34.5" customHeight="1" thickBot="1" x14ac:dyDescent="0.25">
      <c r="A23" s="161"/>
      <c r="B23" s="159"/>
      <c r="C23" s="159"/>
      <c r="D23" s="160"/>
      <c r="E23" s="152" t="s">
        <v>22</v>
      </c>
      <c r="F23" s="153"/>
      <c r="G23" s="153"/>
      <c r="H23" s="82"/>
      <c r="I23" s="169">
        <v>19000</v>
      </c>
      <c r="J23" s="98"/>
      <c r="K23" s="98"/>
      <c r="L23" s="169">
        <v>9500</v>
      </c>
      <c r="M23" s="98"/>
      <c r="N23" s="98"/>
      <c r="O23" s="169">
        <v>8500</v>
      </c>
      <c r="P23" s="98"/>
      <c r="Q23" s="98"/>
      <c r="R23" s="155">
        <f t="shared" ref="R23:R24" si="25">I23-I26</f>
        <v>-1000</v>
      </c>
      <c r="S23" s="156"/>
      <c r="T23" s="156"/>
      <c r="U23" s="155">
        <f t="shared" ref="U23:U24" si="26">L23-L26</f>
        <v>100</v>
      </c>
      <c r="V23" s="156"/>
      <c r="W23" s="156"/>
      <c r="X23" s="155">
        <f t="shared" ref="X23:X24" si="27">O23-O26</f>
        <v>0</v>
      </c>
      <c r="Y23" s="156"/>
      <c r="Z23" s="157"/>
      <c r="AA23" s="16"/>
    </row>
    <row r="24" spans="1:27" s="9" customFormat="1" ht="34.5" customHeight="1" thickBot="1" x14ac:dyDescent="0.25">
      <c r="A24" s="161"/>
      <c r="B24" s="159"/>
      <c r="C24" s="159"/>
      <c r="D24" s="160"/>
      <c r="E24" s="165" t="s">
        <v>23</v>
      </c>
      <c r="F24" s="166"/>
      <c r="G24" s="166"/>
      <c r="H24" s="167"/>
      <c r="I24" s="170">
        <v>17500</v>
      </c>
      <c r="J24" s="171"/>
      <c r="K24" s="171"/>
      <c r="L24" s="170">
        <v>5400</v>
      </c>
      <c r="M24" s="171"/>
      <c r="N24" s="171"/>
      <c r="O24" s="170">
        <v>7500</v>
      </c>
      <c r="P24" s="171"/>
      <c r="Q24" s="171"/>
      <c r="R24" s="144">
        <f t="shared" si="25"/>
        <v>500</v>
      </c>
      <c r="S24" s="145"/>
      <c r="T24" s="145"/>
      <c r="U24" s="144">
        <f t="shared" si="26"/>
        <v>200</v>
      </c>
      <c r="V24" s="145"/>
      <c r="W24" s="145"/>
      <c r="X24" s="144">
        <f t="shared" si="27"/>
        <v>500</v>
      </c>
      <c r="Y24" s="145"/>
      <c r="Z24" s="146"/>
      <c r="AA24" s="16"/>
    </row>
    <row r="25" spans="1:27" s="9" customFormat="1" ht="34.5" customHeight="1" thickBot="1" x14ac:dyDescent="0.25">
      <c r="A25" s="161" t="s">
        <v>26</v>
      </c>
      <c r="B25" s="159"/>
      <c r="C25" s="159"/>
      <c r="D25" s="160"/>
      <c r="E25" s="152" t="s">
        <v>21</v>
      </c>
      <c r="F25" s="153"/>
      <c r="G25" s="153"/>
      <c r="H25" s="82"/>
      <c r="I25" s="195">
        <v>5.2999999999999999E-2</v>
      </c>
      <c r="J25" s="98"/>
      <c r="K25" s="98"/>
      <c r="L25" s="195">
        <v>2.4500000000000001E-2</v>
      </c>
      <c r="M25" s="98"/>
      <c r="N25" s="98"/>
      <c r="O25" s="195">
        <v>2.5999999999999999E-2</v>
      </c>
      <c r="P25" s="98"/>
      <c r="Q25" s="98"/>
      <c r="R25" s="149">
        <f>(I25-I28)*100</f>
        <v>-0.40000000000000036</v>
      </c>
      <c r="S25" s="150"/>
      <c r="T25" s="150"/>
      <c r="U25" s="149">
        <f>(L25-L28)*100</f>
        <v>0</v>
      </c>
      <c r="V25" s="150"/>
      <c r="W25" s="150"/>
      <c r="X25" s="149">
        <f>(O25-O28)*100</f>
        <v>-0.4</v>
      </c>
      <c r="Y25" s="150"/>
      <c r="Z25" s="151"/>
      <c r="AA25" s="16"/>
    </row>
    <row r="26" spans="1:27" s="9" customFormat="1" ht="34.5" customHeight="1" thickBot="1" x14ac:dyDescent="0.25">
      <c r="A26" s="161"/>
      <c r="B26" s="159"/>
      <c r="C26" s="159"/>
      <c r="D26" s="160"/>
      <c r="E26" s="152" t="s">
        <v>22</v>
      </c>
      <c r="F26" s="153"/>
      <c r="G26" s="153"/>
      <c r="H26" s="82"/>
      <c r="I26" s="169">
        <v>20000</v>
      </c>
      <c r="J26" s="98"/>
      <c r="K26" s="98"/>
      <c r="L26" s="169">
        <v>9400</v>
      </c>
      <c r="M26" s="98"/>
      <c r="N26" s="98"/>
      <c r="O26" s="169">
        <v>8500</v>
      </c>
      <c r="P26" s="98"/>
      <c r="Q26" s="98"/>
      <c r="R26" s="155">
        <f>I26-I29</f>
        <v>0</v>
      </c>
      <c r="S26" s="156"/>
      <c r="T26" s="156"/>
      <c r="U26" s="155">
        <f>L26-L29</f>
        <v>0</v>
      </c>
      <c r="V26" s="156"/>
      <c r="W26" s="156"/>
      <c r="X26" s="155">
        <f>O26-O29</f>
        <v>500</v>
      </c>
      <c r="Y26" s="156"/>
      <c r="Z26" s="157"/>
      <c r="AA26" s="16"/>
    </row>
    <row r="27" spans="1:27" s="9" customFormat="1" ht="34.5" customHeight="1" thickBot="1" x14ac:dyDescent="0.25">
      <c r="A27" s="161"/>
      <c r="B27" s="159"/>
      <c r="C27" s="159"/>
      <c r="D27" s="160"/>
      <c r="E27" s="165" t="s">
        <v>23</v>
      </c>
      <c r="F27" s="166"/>
      <c r="G27" s="166"/>
      <c r="H27" s="167"/>
      <c r="I27" s="170">
        <v>17000</v>
      </c>
      <c r="J27" s="171"/>
      <c r="K27" s="171"/>
      <c r="L27" s="170">
        <v>5200</v>
      </c>
      <c r="M27" s="171"/>
      <c r="N27" s="171"/>
      <c r="O27" s="170">
        <v>7000</v>
      </c>
      <c r="P27" s="171"/>
      <c r="Q27" s="171"/>
      <c r="R27" s="144">
        <f>I27-I30</f>
        <v>0</v>
      </c>
      <c r="S27" s="145"/>
      <c r="T27" s="145"/>
      <c r="U27" s="144">
        <f>L27-L30</f>
        <v>0</v>
      </c>
      <c r="V27" s="145"/>
      <c r="W27" s="145"/>
      <c r="X27" s="144">
        <f>O27-O30</f>
        <v>0</v>
      </c>
      <c r="Y27" s="145"/>
      <c r="Z27" s="146"/>
      <c r="AA27" s="16"/>
    </row>
    <row r="28" spans="1:27" s="9" customFormat="1" ht="34.5" hidden="1" customHeight="1" x14ac:dyDescent="0.2">
      <c r="A28" s="174" t="s">
        <v>27</v>
      </c>
      <c r="B28" s="175"/>
      <c r="C28" s="175"/>
      <c r="D28" s="176"/>
      <c r="E28" s="183" t="s">
        <v>21</v>
      </c>
      <c r="F28" s="184"/>
      <c r="G28" s="184"/>
      <c r="H28" s="185"/>
      <c r="I28" s="186">
        <v>5.7000000000000002E-2</v>
      </c>
      <c r="J28" s="187"/>
      <c r="K28" s="188"/>
      <c r="L28" s="186">
        <v>2.4500000000000001E-2</v>
      </c>
      <c r="M28" s="187"/>
      <c r="N28" s="188"/>
      <c r="O28" s="186">
        <v>0.03</v>
      </c>
      <c r="P28" s="187"/>
      <c r="Q28" s="188"/>
      <c r="R28" s="189">
        <v>-7.0000000000000007E-2</v>
      </c>
      <c r="S28" s="190"/>
      <c r="T28" s="191"/>
      <c r="U28" s="189">
        <v>0</v>
      </c>
      <c r="V28" s="190"/>
      <c r="W28" s="191"/>
      <c r="X28" s="189">
        <v>-0.04</v>
      </c>
      <c r="Y28" s="190"/>
      <c r="Z28" s="192"/>
      <c r="AA28" s="16"/>
    </row>
    <row r="29" spans="1:27" s="9" customFormat="1" ht="34.5" hidden="1" customHeight="1" x14ac:dyDescent="0.2">
      <c r="A29" s="177"/>
      <c r="B29" s="178"/>
      <c r="C29" s="178"/>
      <c r="D29" s="179"/>
      <c r="E29" s="193" t="s">
        <v>22</v>
      </c>
      <c r="F29" s="194"/>
      <c r="G29" s="194"/>
      <c r="H29" s="152"/>
      <c r="I29" s="222">
        <v>20000</v>
      </c>
      <c r="J29" s="223"/>
      <c r="K29" s="224"/>
      <c r="L29" s="222">
        <v>9400</v>
      </c>
      <c r="M29" s="223"/>
      <c r="N29" s="224"/>
      <c r="O29" s="222">
        <v>8000</v>
      </c>
      <c r="P29" s="223"/>
      <c r="Q29" s="224"/>
      <c r="R29" s="218">
        <v>-400</v>
      </c>
      <c r="S29" s="219"/>
      <c r="T29" s="221"/>
      <c r="U29" s="218">
        <v>0</v>
      </c>
      <c r="V29" s="219"/>
      <c r="W29" s="221"/>
      <c r="X29" s="218">
        <v>-400</v>
      </c>
      <c r="Y29" s="219"/>
      <c r="Z29" s="220"/>
      <c r="AA29" s="16"/>
    </row>
    <row r="30" spans="1:27" s="9" customFormat="1" ht="34.5" hidden="1" customHeight="1" thickBot="1" x14ac:dyDescent="0.25">
      <c r="A30" s="180"/>
      <c r="B30" s="181"/>
      <c r="C30" s="181"/>
      <c r="D30" s="182"/>
      <c r="E30" s="216" t="s">
        <v>23</v>
      </c>
      <c r="F30" s="217"/>
      <c r="G30" s="217"/>
      <c r="H30" s="165"/>
      <c r="I30" s="213">
        <v>17000</v>
      </c>
      <c r="J30" s="214"/>
      <c r="K30" s="215"/>
      <c r="L30" s="213">
        <v>5200</v>
      </c>
      <c r="M30" s="214"/>
      <c r="N30" s="215"/>
      <c r="O30" s="213">
        <v>7000</v>
      </c>
      <c r="P30" s="214"/>
      <c r="Q30" s="215"/>
      <c r="R30" s="209">
        <v>-400</v>
      </c>
      <c r="S30" s="210"/>
      <c r="T30" s="212"/>
      <c r="U30" s="209">
        <v>0</v>
      </c>
      <c r="V30" s="210"/>
      <c r="W30" s="212"/>
      <c r="X30" s="209">
        <v>-400</v>
      </c>
      <c r="Y30" s="210"/>
      <c r="Z30" s="211"/>
      <c r="AA30" s="16"/>
    </row>
    <row r="31" spans="1:27" s="2" customFormat="1" ht="20" x14ac:dyDescent="0.2">
      <c r="A31" s="17"/>
      <c r="B31" s="17"/>
      <c r="C31" s="17"/>
      <c r="D31" s="17"/>
      <c r="E31" s="17"/>
      <c r="F31" s="17"/>
      <c r="G31" s="17"/>
      <c r="R31" s="13"/>
      <c r="S31" s="13"/>
      <c r="T31" s="13"/>
      <c r="U31" s="13"/>
      <c r="V31" s="13"/>
      <c r="W31" s="13"/>
    </row>
    <row r="32" spans="1:27" s="2" customFormat="1" ht="20" x14ac:dyDescent="0.2">
      <c r="A32" s="17"/>
      <c r="B32" s="17"/>
      <c r="C32" s="17"/>
      <c r="D32" s="17"/>
      <c r="E32" s="17"/>
      <c r="F32" s="17"/>
      <c r="G32" s="17"/>
    </row>
  </sheetData>
  <mergeCells count="207">
    <mergeCell ref="A1:G1"/>
    <mergeCell ref="X30:Z30"/>
    <mergeCell ref="U30:W30"/>
    <mergeCell ref="R30:T30"/>
    <mergeCell ref="O30:Q30"/>
    <mergeCell ref="L30:N30"/>
    <mergeCell ref="I30:K30"/>
    <mergeCell ref="E30:H30"/>
    <mergeCell ref="X29:Z29"/>
    <mergeCell ref="U29:W29"/>
    <mergeCell ref="R29:T29"/>
    <mergeCell ref="O29:Q29"/>
    <mergeCell ref="L29:N29"/>
    <mergeCell ref="I29:K29"/>
    <mergeCell ref="A10:D12"/>
    <mergeCell ref="E10:H10"/>
    <mergeCell ref="I10:K10"/>
    <mergeCell ref="L10:N10"/>
    <mergeCell ref="O10:Q10"/>
    <mergeCell ref="R10:T10"/>
    <mergeCell ref="U10:W10"/>
    <mergeCell ref="X10:Z10"/>
    <mergeCell ref="E11:H11"/>
    <mergeCell ref="I11:K11"/>
    <mergeCell ref="L11:N11"/>
    <mergeCell ref="O11:Q11"/>
    <mergeCell ref="R11:T11"/>
    <mergeCell ref="U11:W11"/>
    <mergeCell ref="X11:Z11"/>
    <mergeCell ref="E12:H12"/>
    <mergeCell ref="I12:K12"/>
    <mergeCell ref="L12:N12"/>
    <mergeCell ref="O12:Q12"/>
    <mergeCell ref="R12:T12"/>
    <mergeCell ref="U12:W12"/>
    <mergeCell ref="X12:Z12"/>
    <mergeCell ref="A2:H3"/>
    <mergeCell ref="I2:K3"/>
    <mergeCell ref="L2:N3"/>
    <mergeCell ref="O2:Q3"/>
    <mergeCell ref="R2:Z2"/>
    <mergeCell ref="R3:T3"/>
    <mergeCell ref="U3:W3"/>
    <mergeCell ref="X3:Z3"/>
    <mergeCell ref="A16:D18"/>
    <mergeCell ref="E16:H16"/>
    <mergeCell ref="I16:K16"/>
    <mergeCell ref="L16:N16"/>
    <mergeCell ref="O16:Q16"/>
    <mergeCell ref="R16:T16"/>
    <mergeCell ref="E18:H18"/>
    <mergeCell ref="I18:K18"/>
    <mergeCell ref="L18:N18"/>
    <mergeCell ref="O18:Q18"/>
    <mergeCell ref="U16:W16"/>
    <mergeCell ref="X16:Z16"/>
    <mergeCell ref="E17:H17"/>
    <mergeCell ref="I17:K17"/>
    <mergeCell ref="L17:N17"/>
    <mergeCell ref="O17:Q17"/>
    <mergeCell ref="X17:Z17"/>
    <mergeCell ref="X19:Z19"/>
    <mergeCell ref="E20:H20"/>
    <mergeCell ref="I20:K20"/>
    <mergeCell ref="L20:N20"/>
    <mergeCell ref="O20:Q20"/>
    <mergeCell ref="R20:T20"/>
    <mergeCell ref="U20:W20"/>
    <mergeCell ref="X20:Z20"/>
    <mergeCell ref="R18:T18"/>
    <mergeCell ref="U18:W18"/>
    <mergeCell ref="X18:Z18"/>
    <mergeCell ref="E19:H19"/>
    <mergeCell ref="I19:K19"/>
    <mergeCell ref="L19:N19"/>
    <mergeCell ref="O19:Q19"/>
    <mergeCell ref="R19:T19"/>
    <mergeCell ref="U19:W19"/>
    <mergeCell ref="X23:Z23"/>
    <mergeCell ref="X21:Z21"/>
    <mergeCell ref="A22:D24"/>
    <mergeCell ref="E22:H22"/>
    <mergeCell ref="I22:K22"/>
    <mergeCell ref="L22:N22"/>
    <mergeCell ref="O22:Q22"/>
    <mergeCell ref="R22:T22"/>
    <mergeCell ref="U22:W22"/>
    <mergeCell ref="X22:Z22"/>
    <mergeCell ref="E23:H23"/>
    <mergeCell ref="E21:H21"/>
    <mergeCell ref="I21:K21"/>
    <mergeCell ref="L21:N21"/>
    <mergeCell ref="O21:Q21"/>
    <mergeCell ref="R21:T21"/>
    <mergeCell ref="U21:W21"/>
    <mergeCell ref="A19:D21"/>
    <mergeCell ref="X26:Z26"/>
    <mergeCell ref="X24:Z24"/>
    <mergeCell ref="A25:D27"/>
    <mergeCell ref="E25:H25"/>
    <mergeCell ref="I25:K25"/>
    <mergeCell ref="L25:N25"/>
    <mergeCell ref="O25:Q25"/>
    <mergeCell ref="R25:T25"/>
    <mergeCell ref="U25:W25"/>
    <mergeCell ref="X25:Z25"/>
    <mergeCell ref="E26:H26"/>
    <mergeCell ref="E24:H24"/>
    <mergeCell ref="I24:K24"/>
    <mergeCell ref="L24:N24"/>
    <mergeCell ref="O24:Q24"/>
    <mergeCell ref="R24:T24"/>
    <mergeCell ref="U24:W24"/>
    <mergeCell ref="X27:Z27"/>
    <mergeCell ref="E27:H27"/>
    <mergeCell ref="I27:K27"/>
    <mergeCell ref="L27:N27"/>
    <mergeCell ref="O27:Q27"/>
    <mergeCell ref="R27:T27"/>
    <mergeCell ref="U27:W27"/>
    <mergeCell ref="A28:D30"/>
    <mergeCell ref="E28:H28"/>
    <mergeCell ref="I28:K28"/>
    <mergeCell ref="L28:N28"/>
    <mergeCell ref="O28:Q28"/>
    <mergeCell ref="R28:T28"/>
    <mergeCell ref="U28:W28"/>
    <mergeCell ref="X28:Z28"/>
    <mergeCell ref="E29:H29"/>
    <mergeCell ref="A13:D15"/>
    <mergeCell ref="E13:H13"/>
    <mergeCell ref="I13:K13"/>
    <mergeCell ref="L13:N13"/>
    <mergeCell ref="O13:Q13"/>
    <mergeCell ref="R13:T13"/>
    <mergeCell ref="U13:W13"/>
    <mergeCell ref="I26:K26"/>
    <mergeCell ref="L26:N26"/>
    <mergeCell ref="O26:Q26"/>
    <mergeCell ref="R26:T26"/>
    <mergeCell ref="U26:W26"/>
    <mergeCell ref="I23:K23"/>
    <mergeCell ref="L23:N23"/>
    <mergeCell ref="O23:Q23"/>
    <mergeCell ref="R23:T23"/>
    <mergeCell ref="U23:W23"/>
    <mergeCell ref="R17:T17"/>
    <mergeCell ref="U17:W17"/>
    <mergeCell ref="X13:Z13"/>
    <mergeCell ref="E14:H14"/>
    <mergeCell ref="I14:K14"/>
    <mergeCell ref="L14:N14"/>
    <mergeCell ref="O14:Q14"/>
    <mergeCell ref="R14:T14"/>
    <mergeCell ref="U14:W14"/>
    <mergeCell ref="X14:Z14"/>
    <mergeCell ref="E15:H15"/>
    <mergeCell ref="I15:K15"/>
    <mergeCell ref="L15:N15"/>
    <mergeCell ref="O15:Q15"/>
    <mergeCell ref="R15:T15"/>
    <mergeCell ref="U15:W15"/>
    <mergeCell ref="X15:Z15"/>
    <mergeCell ref="X4:Z4"/>
    <mergeCell ref="E5:H5"/>
    <mergeCell ref="I5:K5"/>
    <mergeCell ref="L5:N5"/>
    <mergeCell ref="O5:Q5"/>
    <mergeCell ref="R5:T5"/>
    <mergeCell ref="U5:W5"/>
    <mergeCell ref="X5:Z5"/>
    <mergeCell ref="E6:H6"/>
    <mergeCell ref="I6:K6"/>
    <mergeCell ref="L6:N6"/>
    <mergeCell ref="O6:Q6"/>
    <mergeCell ref="R6:T6"/>
    <mergeCell ref="U6:W6"/>
    <mergeCell ref="X6:Z6"/>
    <mergeCell ref="A7:D9"/>
    <mergeCell ref="E7:H7"/>
    <mergeCell ref="A4:D6"/>
    <mergeCell ref="E4:H4"/>
    <mergeCell ref="I4:K4"/>
    <mergeCell ref="L4:N4"/>
    <mergeCell ref="O4:Q4"/>
    <mergeCell ref="R4:T4"/>
    <mergeCell ref="U4:W4"/>
    <mergeCell ref="E9:H9"/>
    <mergeCell ref="I9:K9"/>
    <mergeCell ref="L9:N9"/>
    <mergeCell ref="O9:Q9"/>
    <mergeCell ref="R9:T9"/>
    <mergeCell ref="U9:W9"/>
    <mergeCell ref="X9:Z9"/>
    <mergeCell ref="I7:K7"/>
    <mergeCell ref="L7:N7"/>
    <mergeCell ref="O7:Q7"/>
    <mergeCell ref="R7:T7"/>
    <mergeCell ref="U7:W7"/>
    <mergeCell ref="X7:Z7"/>
    <mergeCell ref="E8:H8"/>
    <mergeCell ref="I8:K8"/>
    <mergeCell ref="L8:N8"/>
    <mergeCell ref="O8:Q8"/>
    <mergeCell ref="R8:T8"/>
    <mergeCell ref="U8:W8"/>
    <mergeCell ref="X8:Z8"/>
  </mergeCells>
  <phoneticPr fontId="3"/>
  <printOptions horizontalCentered="1"/>
  <pageMargins left="0.78740157480314965" right="0.39370078740157483" top="0.78740157480314965" bottom="0.51181102362204722" header="0.51181102362204722" footer="0.11811023622047245"/>
  <pageSetup paperSize="9" scale="83" firstPageNumber="11" fitToWidth="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加入状況 (降順）（R7.第1回運協使用）</vt:lpstr>
      <vt:lpstr>保険給付費 (降順）（R7.第1回運協使用）</vt:lpstr>
      <vt:lpstr>保険料率推移（R7.第1回運協使用）</vt:lpstr>
      <vt:lpstr>'加入状況 (降順）（R7.第1回運協使用）'!Print_Area</vt:lpstr>
      <vt:lpstr>'保険給付費 (降順）（R7.第1回運協使用）'!Print_Area</vt:lpstr>
      <vt:lpstr>'保険料率推移（R7.第1回運協使用）'!Print_Area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町民健康課</cp:lastModifiedBy>
  <cp:lastPrinted>2025-05-07T23:51:02Z</cp:lastPrinted>
  <dcterms:created xsi:type="dcterms:W3CDTF">2022-09-07T01:12:14Z</dcterms:created>
  <dcterms:modified xsi:type="dcterms:W3CDTF">2025-05-08T03:05:43Z</dcterms:modified>
</cp:coreProperties>
</file>